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activeTab="0"/>
  </bookViews>
  <sheets>
    <sheet name="Start here" sheetId="1" r:id="rId1"/>
    <sheet name="Formula" sheetId="2" r:id="rId2"/>
    <sheet name="Batch plan" sheetId="3" r:id="rId3"/>
    <sheet name="Costing" sheetId="4" r:id="rId4"/>
    <sheet name="Batch log" sheetId="5" r:id="rId5"/>
    <sheet name="Blotter log" sheetId="6" r:id="rId6"/>
  </sheets>
  <definedNames>
    <definedName name="_xlnm.Print_Area" localSheetId="0">'Start here'!$A$1:$F$31</definedName>
    <definedName name="_xlnm.Print_Area" localSheetId="1">'Formula'!$A$1:$K$38</definedName>
    <definedName name="_xlnm.Print_Area" localSheetId="2">'Batch plan'!$A$1:$G$44</definedName>
    <definedName name="_xlnm.Print_Area" localSheetId="3">'Costing'!$A$1:$F$35</definedName>
    <definedName name="_xlnm.Print_Area" localSheetId="4">'Batch log'!$A$1:$J$38</definedName>
    <definedName name="_xlnm.Print_Area" localSheetId="5">'Blotter log'!$A$1:$H$34</definedName>
  </definedNames>
  <calcPr calcId="191029" fullCalcOnLoad="1" forceFullCalc="1"/>
</workbook>
</file>

<file path=xl/styles.xml><?xml version="1.0" encoding="utf-8"?>
<styleSheet xmlns="http://schemas.openxmlformats.org/spreadsheetml/2006/main">
  <numFmts count="4">
    <numFmt numFmtId="164" formatCode="0.000"/>
    <numFmt numFmtId="165" formatCode="0.0&quot;%&quot;"/>
    <numFmt numFmtId="166" formatCode="#,##0.00"/>
    <numFmt numFmtId="167" formatCode="0"/>
  </numFmts>
  <fonts count="6">
    <font>
      <sz val="11"/>
      <color rgb="FF283B36"/>
      <name val="Aptos"/>
    </font>
    <font>
      <b/>
      <sz val="19"/>
      <color rgb="FFFFFFFF"/>
      <name val="Georgia"/>
    </font>
    <font>
      <b/>
      <sz val="10"/>
      <color rgb="FFFFFFFF"/>
      <name val="Aptos"/>
    </font>
    <font>
      <sz val="11"/>
      <color rgb="FF285B94"/>
      <name val="Aptos"/>
    </font>
    <font>
      <b/>
      <sz val="11"/>
      <color rgb="FF283B36"/>
      <name val="Aptos"/>
    </font>
    <font>
      <sz val="10"/>
      <color rgb="FF58655F"/>
      <name val="Aptos"/>
    </font>
  </fonts>
  <fills count="6">
    <fill>
      <patternFill patternType="none"/>
    </fill>
    <fill>
      <patternFill patternType="gray125"/>
    </fill>
    <fill>
      <patternFill patternType="solid">
        <fgColor rgb="FF253D34"/>
        <bgColor indexed="64"/>
      </patternFill>
    </fill>
    <fill>
      <patternFill patternType="solid">
        <fgColor rgb="FFFFF8EA"/>
        <bgColor indexed="64"/>
      </patternFill>
    </fill>
    <fill>
      <patternFill patternType="solid">
        <fgColor rgb="FFE8EEE5"/>
        <bgColor indexed="64"/>
      </patternFill>
    </fill>
    <fill>
      <patternFill patternType="solid">
        <fgColor rgb="FFF0DBCB"/>
        <bgColor indexed="64"/>
      </patternFill>
    </fill>
  </fills>
  <borders count="2">
    <border/>
    <border>
      <bottom style="hair">
        <color rgb="FFD8DFD7"/>
      </bottom>
    </border>
  </borders>
  <cellStyleXfs count="1">
    <xf numFmtId="0" fontId="0" fillId="0" borderId="0"/>
  </cellStyleXfs>
  <cellXfs count="15">
    <xf numFmtId="0" fontId="0" fillId="0" borderId="0" xfId="0" applyNumberFormat="1" applyAlignment="1">
      <alignment vertical="center" wrapText="1"/>
    </xf>
    <xf numFmtId="0" fontId="1" fillId="2" borderId="0" xfId="0" applyNumberFormat="1" applyAlignment="1">
      <alignment vertical="center" wrapText="1"/>
    </xf>
    <xf numFmtId="0" fontId="4" fillId="4" borderId="0" xfId="0" applyNumberFormat="1" applyAlignment="1">
      <alignment vertical="center" wrapText="1"/>
    </xf>
    <xf numFmtId="0" fontId="2" fillId="2" borderId="1" xfId="0" applyNumberFormat="1" applyAlignment="1">
      <alignment vertical="center" wrapText="1"/>
    </xf>
    <xf numFmtId="0" fontId="3" fillId="3" borderId="1" xfId="0" applyNumberFormat="1" applyAlignment="1">
      <alignment vertical="center" wrapText="1"/>
    </xf>
    <xf numFmtId="164" fontId="0" fillId="0" borderId="1" xfId="0" applyNumberFormat="1" applyAlignment="1">
      <alignment vertical="center" wrapText="1"/>
    </xf>
    <xf numFmtId="165" fontId="0" fillId="0" borderId="1" xfId="0" applyNumberFormat="1" applyAlignment="1">
      <alignment vertical="center" wrapText="1"/>
    </xf>
    <xf numFmtId="166" fontId="0" fillId="0" borderId="1" xfId="0" applyNumberFormat="1" applyAlignment="1">
      <alignment vertical="center" wrapText="1"/>
    </xf>
    <xf numFmtId="0" fontId="0" fillId="0" borderId="1" xfId="0" applyNumberFormat="1" applyAlignment="1">
      <alignment vertical="center" wrapText="1"/>
    </xf>
    <xf numFmtId="0" fontId="4" fillId="4" borderId="0" xfId="0" applyNumberFormat="1" applyAlignment="1">
      <alignment vertical="center" wrapText="1"/>
    </xf>
    <xf numFmtId="0" fontId="5" fillId="0" borderId="0" xfId="0" applyNumberFormat="1" applyAlignment="1">
      <alignment vertical="center" wrapText="1"/>
    </xf>
    <xf numFmtId="166" fontId="4" fillId="5" borderId="1" xfId="0" applyNumberFormat="1" applyAlignment="1">
      <alignment vertical="center" wrapText="1"/>
    </xf>
    <xf numFmtId="164" fontId="3" fillId="3" borderId="1" xfId="0" applyNumberFormat="1" applyAlignment="1">
      <alignment vertical="center" wrapText="1"/>
    </xf>
    <xf numFmtId="165" fontId="3" fillId="3" borderId="1" xfId="0" applyNumberFormat="1" applyAlignment="1">
      <alignment vertical="center" wrapText="1"/>
    </xf>
    <xf numFmtId="167" fontId="0" fillId="0" borderId="1" xfId="0" applyNumberFormat="1" applyAlignment="1">
      <alignment vertical="center" wrapText="1"/>
    </xf>
  </cellXfs>
  <cellStyles count="1">
    <cellStyle name="Normal" xfId="0" builtinId="0"/>
  </cellStyles>
  <dxfs count="1">
    <dxf>
      <font>
        <color rgb="FFB13131"/>
      </font>
      <fill>
        <patternFill patternType="solid">
          <fgColor rgb="FFFFE5DE"/>
        </patternFill>
      </fill>
    </dxf>
  </dxf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styles" Target="styles.xml"/></Relationships>
</file>

<file path=xl/worksheets/sheet1.xml><?xml version="1.0" encoding="utf-8"?>
<worksheet xmlns="http://schemas.openxmlformats.org/spreadsheetml/2006/main">
  <sheetPr>
    <tabColor rgb="FF617563"/>
    <pageSetUpPr fitToPage="1"/>
  </sheetPr>
  <dimension ref="A1:F31"/>
  <sheetViews>
    <sheetView showGridLines="0" workbookViewId="0"/>
  </sheetViews>
  <sheetFormatPr defaultRowHeight="24"/>
  <cols>
    <col min="1" max="1" width="28" customWidth="1"/>
    <col min="2" max="2" width="24" customWidth="1"/>
    <col min="3" max="3" width="24" customWidth="1"/>
    <col min="4" max="4" width="24" customWidth="1"/>
    <col min="5" max="5" width="24" customWidth="1"/>
    <col min="6" max="6" width="24" customWidth="1"/>
  </cols>
  <sheetData>
    <row r="1" ht="24" customHeight="1">
      <c r="A1" s="1" t="inlineStr">
        <is>
          <t xml:space="preserve">PERFUME BENCH / THE BENCH WORKBOOK</t>
        </is>
      </c>
    </row>
    <row r="3" ht="30" customHeight="1">
      <c r="A3" s="10" t="inlineStr">
        <is>
          <t xml:space="preserve">Free tools for the art of perfume making. Version 1.0 · September 2026</t>
        </is>
      </c>
    </row>
    <row r="5" ht="24" customHeight="1">
      <c r="A5" s="9" t="inlineStr">
        <is>
          <t xml:space="preserve">01 / START WITH A FORMULA</t>
        </is>
      </c>
    </row>
    <row r="6" ht="28" customHeight="1">
      <c r="A6" s="8" t="inlineStr">
        <is>
          <t xml:space="preserve">Use Formula to enter stock strengths, parts and prices. Blue numbers on cream backgrounds are editable. Dark computed cells contain formulas. Replace the two abstract example materials and their inputs; keep the calculated columns.</t>
        </is>
      </c>
    </row>
    <row r="9" ht="24" customHeight="1">
      <c r="A9" s="9" t="inlineStr">
        <is>
          <t xml:space="preserve">02 / FOLLOW THE MASS</t>
        </is>
      </c>
    </row>
    <row r="10" ht="28" customHeight="1">
      <c r="A10" s="8" t="inlineStr">
        <is>
          <t xml:space="preserve">All composition percentages are by mass (w/w). Parts describe the stock solution as weighed. Neat material and stock solvent are shown separately. A 20% concentrate dose does not necessarily mean 20% neat aromatic material.</t>
        </is>
      </c>
    </row>
    <row r="13" ht="24" customHeight="1">
      <c r="A13" s="9" t="inlineStr">
        <is>
          <t xml:space="preserve">03 / PLAN, COST, RECORD</t>
        </is>
      </c>
    </row>
    <row r="14" ht="28" customHeight="1">
      <c r="A14" s="8" t="inlineStr">
        <is>
          <t xml:space="preserve">Batch plan scales the Formula to a target recovered mass, accounts for assumed proportional loss, and estimates bottles using fill mass. Costing uses that plan and your packaging, time and overhead. Batch log and Blotter log are reusable records.</t>
        </is>
      </c>
    </row>
    <row r="17" ht="24" customHeight="1">
      <c r="A17" s="9" t="inlineStr">
        <is>
          <t xml:space="preserve">WORKED ARITHMETIC / NOT A PERFUME RECIPE</t>
        </is>
      </c>
    </row>
    <row r="18" ht="28" customHeight="1">
      <c r="A18" s="8" t="inlineStr">
        <is>
          <t xml:space="preserve">The example has 25 parts of a 10% stock and 75 parts of a neat stock. A 10 g concentrate contains 2.5 g + 7.5 g as weighed, 7.75 g neat material and 2.25 g stock solvent. At a 20% dose, the finished product contains 15.5% neat material.</t>
        </is>
      </c>
    </row>
    <row r="21" ht="24" customHeight="1">
      <c r="A21" s="9" t="inlineStr">
        <is>
          <t xml:space="preserve">KEEP THE RECORD USEFUL</t>
        </is>
      </c>
    </row>
    <row r="22" ht="28" customHeight="1">
      <c r="A22" s="8" t="inlineStr">
        <is>
          <t xml:space="preserve">Record exact supplier material, grade, stock solvent, lot and formula version. Use one currency consistently. Save a new workbook for each project and keep backups. Open in Excel, LibreOffice or import into Google Sheets; let formulas recalculate.</t>
        </is>
      </c>
    </row>
    <row r="25" ht="24" customHeight="1">
      <c r="A25" s="9" t="inlineStr">
        <is>
          <t xml:space="preserve">SCOPE OF THE WORKBOOK</t>
        </is>
      </c>
    </row>
    <row r="26" ht="28" customHeight="1">
      <c r="A26" s="8" t="inlineStr">
        <is>
          <t xml:space="preserve">These sheets calculate and document your inputs. The abstract example is untested and is not a blending recommendation. Calculations do not establish solubility, stability, skin suitability or compliance. Consult documentation for the exact materials and intended application.</t>
        </is>
      </c>
    </row>
    <row r="29" ht="24" customHeight="1">
      <c r="A29" s="10" t="inlineStr">
        <is>
          <t xml:space="preserve">INCLUDED / Formula · Batch plan · Costing · Batch log · Blotter log</t>
        </is>
      </c>
    </row>
    <row r="31" ht="24" customHeight="1">
      <c r="A31" s="10" t="inlineStr">
        <is>
          <t xml:space="preserve">© Perfume Bench · Free to use, copy and adapt for your own projects.</t>
        </is>
      </c>
    </row>
  </sheetData>
  <mergeCells count="16">
    <mergeCell ref="A1:F2"/>
    <mergeCell ref="A3:F3"/>
    <mergeCell ref="A5:F5"/>
    <mergeCell ref="A6:F7"/>
    <mergeCell ref="A9:F9"/>
    <mergeCell ref="A10:F11"/>
    <mergeCell ref="A13:F13"/>
    <mergeCell ref="A14:F15"/>
    <mergeCell ref="A17:F17"/>
    <mergeCell ref="A18:F19"/>
    <mergeCell ref="A21:F21"/>
    <mergeCell ref="A22:F23"/>
    <mergeCell ref="A25:F25"/>
    <mergeCell ref="A26:F27"/>
    <mergeCell ref="A29:F29"/>
    <mergeCell ref="A31:F31"/>
  </mergeCells>
  <printOptions horizontalCentered="1"/>
  <pageMargins left="0.25" right="0.25" top="0.4" bottom="0.4" header="0.2" footer="0.2"/>
  <pageSetup paperSize="9" orientation="portrait" fitToWidth="1" fitToHeight="0"/>
  <headerFooter>
    <oddFooter>&amp;LPerfume Bench · Start here&amp;RPage &amp;P of &amp;N</oddFooter>
  </headerFooter>
</worksheet>
</file>

<file path=xl/worksheets/sheet2.xml><?xml version="1.0" encoding="utf-8"?>
<worksheet xmlns="http://schemas.openxmlformats.org/spreadsheetml/2006/main">
  <sheetPr>
    <tabColor rgb="FF617563"/>
    <pageSetUpPr fitToPage="1"/>
  </sheetPr>
  <dimension ref="A1:K38"/>
  <sheetViews>
    <sheetView showGridLines="0" workbookViewId="0">
      <pane ySplit="9" topLeftCell="A10" activePane="bottomLeft" state="frozen"/>
    </sheetView>
  </sheetViews>
  <sheetFormatPr defaultRowHeight="24"/>
  <cols>
    <col min="1" max="1" width="29" customWidth="1"/>
    <col min="2" max="2" width="17" customWidth="1"/>
    <col min="3" max="3" width="13" customWidth="1"/>
    <col min="4" max="4" width="18" customWidth="1"/>
    <col min="5" max="5" width="17" customWidth="1"/>
    <col min="6" max="6" width="17" customWidth="1"/>
    <col min="7" max="7" width="17" customWidth="1"/>
    <col min="8" max="8" width="19" customWidth="1"/>
    <col min="9" max="9" width="18" customWidth="1"/>
    <col min="10" max="10" width="19" customWidth="1"/>
    <col min="11" max="11" width="31" customWidth="1"/>
  </cols>
  <sheetData>
    <row r="1" ht="24" customHeight="1">
      <c r="A1" s="1" t="inlineStr">
        <is>
          <t xml:space="preserve">01 / FORMULA WORKSPACE</t>
        </is>
      </c>
    </row>
    <row r="3" ht="30" customHeight="1">
      <c r="A3" s="10" t="inlineStr">
        <is>
          <t xml:space="preserve">Parts are of the stocks as weighed. The two abstract example materials are untested arithmetic examples; replace them with your own records.</t>
        </is>
      </c>
    </row>
    <row r="5" ht="26" customHeight="1">
      <c r="A5" s="8" t="inlineStr">
        <is>
          <t xml:space="preserve">Concentrate batch (g)</t>
        </is>
      </c>
      <c r="B5" s="12">
        <v>10</v>
      </c>
      <c r="D5" s="10" t="inlineStr">
        <is>
          <t xml:space="preserve">CURRENCY / use one throughout</t>
        </is>
      </c>
      <c r="G5" s="10" t="inlineStr">
        <is>
          <t xml:space="preserve">PROJECT /</t>
        </is>
      </c>
      <c r="H5" s="4" t="inlineStr">
        <is>
          <t xml:space="preserve"/>
        </is>
      </c>
    </row>
    <row r="6" ht="26" customHeight="1">
      <c r="A6" s="8" t="inlineStr">
        <is>
          <t xml:space="preserve">Finished-product dose (%)</t>
        </is>
      </c>
      <c r="B6" s="13">
        <v>20</v>
      </c>
      <c r="D6" s="10" t="inlineStr">
        <is>
          <t xml:space="preserve">Blue cells = your inputs</t>
        </is>
      </c>
      <c r="G6" s="10" t="inlineStr">
        <is>
          <t xml:space="preserve">VERSION /</t>
        </is>
      </c>
      <c r="H6" s="4" t="inlineStr">
        <is>
          <t xml:space="preserve"/>
        </is>
      </c>
    </row>
    <row r="9" ht="42" customHeight="1">
      <c r="A9" s="3" t="inlineStr">
        <is>
          <t xml:space="preserve">Material / exact stock</t>
        </is>
      </c>
      <c r="B9" s="3" t="inlineStr">
        <is>
          <t xml:space="preserve">Stock strength %</t>
        </is>
      </c>
      <c r="C9" s="3" t="inlineStr">
        <is>
          <t xml:space="preserve">Parts</t>
        </is>
      </c>
      <c r="D9" s="3" t="inlineStr">
        <is>
          <t xml:space="preserve">Stock cost / g</t>
        </is>
      </c>
      <c r="E9" s="3" t="inlineStr">
        <is>
          <t xml:space="preserve">Weigh stock (g)</t>
        </is>
      </c>
      <c r="F9" s="3" t="inlineStr">
        <is>
          <t xml:space="preserve">Neat material (g)</t>
        </is>
      </c>
      <c r="G9" s="3" t="inlineStr">
        <is>
          <t xml:space="preserve">Stock solvent (g)</t>
        </is>
      </c>
      <c r="H9" s="3" t="inlineStr">
        <is>
          <t xml:space="preserve">Neat % of concentrate</t>
        </is>
      </c>
      <c r="I9" s="3" t="inlineStr">
        <is>
          <t xml:space="preserve">Material cost</t>
        </is>
      </c>
      <c r="J9" s="3" t="inlineStr">
        <is>
          <t xml:space="preserve">Neat % of finished</t>
        </is>
      </c>
      <c r="K9" s="3" t="inlineStr">
        <is>
          <t xml:space="preserve">Supplier / lot / solvent</t>
        </is>
      </c>
    </row>
    <row r="10" ht="27" customHeight="1">
      <c r="A10" s="4" t="inlineStr">
        <is>
          <t xml:space="preserve">Example A — 10% stock</t>
        </is>
      </c>
      <c r="B10" s="12">
        <v>10</v>
      </c>
      <c r="C10" s="12">
        <v>25</v>
      </c>
      <c r="D10" s="12">
        <v>2</v>
      </c>
      <c r="E10" s="5">
        <f>IF(SUM($C$10:$C$29)&gt;0,$B$5*C10/SUM($C$10:$C$29),0)</f>
        <v>2.5</v>
      </c>
      <c r="F10" s="5">
        <f>E10*B10/100</f>
        <v>0.25</v>
      </c>
      <c r="G10" s="5">
        <f>E10-F10</f>
        <v>2.25</v>
      </c>
      <c r="H10" s="6">
        <f>IF($B$5&gt;0,F10/$B$5*100,0)</f>
        <v>2.5</v>
      </c>
      <c r="I10" s="7">
        <f>E10*D10</f>
        <v>5</v>
      </c>
      <c r="J10" s="6">
        <f>H10*$B$6/100</f>
        <v>0.5</v>
      </c>
      <c r="K10" s="4" t="inlineStr">
        <is>
          <t xml:space="preserve">Illustrative only; not a recipe</t>
        </is>
      </c>
    </row>
    <row r="11" ht="27" customHeight="1">
      <c r="A11" s="4" t="inlineStr">
        <is>
          <t xml:space="preserve">Example B — neat stock</t>
        </is>
      </c>
      <c r="B11" s="12">
        <v>100</v>
      </c>
      <c r="C11" s="12">
        <v>75</v>
      </c>
      <c r="D11" s="12">
        <v>1.5</v>
      </c>
      <c r="E11" s="5">
        <f>IF(SUM($C$10:$C$29)&gt;0,$B$5*C11/SUM($C$10:$C$29),0)</f>
        <v>7.5</v>
      </c>
      <c r="F11" s="5">
        <f>E11*B11/100</f>
        <v>7.5</v>
      </c>
      <c r="G11" s="5">
        <f>E11-F11</f>
        <v>0</v>
      </c>
      <c r="H11" s="6">
        <f>IF($B$5&gt;0,F11/$B$5*100,0)</f>
        <v>75</v>
      </c>
      <c r="I11" s="7">
        <f>E11*D11</f>
        <v>11.25</v>
      </c>
      <c r="J11" s="6">
        <f>H11*$B$6/100</f>
        <v>15</v>
      </c>
      <c r="K11" s="4" t="inlineStr">
        <is>
          <t xml:space="preserve">Illustrative only; not a recipe</t>
        </is>
      </c>
    </row>
    <row r="12" ht="27" customHeight="1">
      <c r="A12" s="4" t="inlineStr">
        <is>
          <t xml:space="preserve"/>
        </is>
      </c>
      <c r="B12" s="12">
        <v>100</v>
      </c>
      <c r="C12" s="12">
        <v>0</v>
      </c>
      <c r="D12" s="12">
        <v>0</v>
      </c>
      <c r="E12" s="5">
        <f>IF(SUM($C$10:$C$29)&gt;0,$B$5*C12/SUM($C$10:$C$29),0)</f>
        <v>0</v>
      </c>
      <c r="F12" s="5">
        <f>E12*B12/100</f>
        <v>0</v>
      </c>
      <c r="G12" s="5">
        <f>E12-F12</f>
        <v>0</v>
      </c>
      <c r="H12" s="6">
        <f>IF($B$5&gt;0,F12/$B$5*100,0)</f>
        <v>0</v>
      </c>
      <c r="I12" s="7">
        <f>E12*D12</f>
        <v>0</v>
      </c>
      <c r="J12" s="6">
        <f>H12*$B$6/100</f>
        <v>0</v>
      </c>
      <c r="K12" s="4" t="inlineStr">
        <is>
          <t xml:space="preserve"/>
        </is>
      </c>
    </row>
    <row r="13" ht="27" customHeight="1">
      <c r="A13" s="4" t="inlineStr">
        <is>
          <t xml:space="preserve"/>
        </is>
      </c>
      <c r="B13" s="12">
        <v>100</v>
      </c>
      <c r="C13" s="12">
        <v>0</v>
      </c>
      <c r="D13" s="12">
        <v>0</v>
      </c>
      <c r="E13" s="5">
        <f>IF(SUM($C$10:$C$29)&gt;0,$B$5*C13/SUM($C$10:$C$29),0)</f>
        <v>0</v>
      </c>
      <c r="F13" s="5">
        <f>E13*B13/100</f>
        <v>0</v>
      </c>
      <c r="G13" s="5">
        <f>E13-F13</f>
        <v>0</v>
      </c>
      <c r="H13" s="6">
        <f>IF($B$5&gt;0,F13/$B$5*100,0)</f>
        <v>0</v>
      </c>
      <c r="I13" s="7">
        <f>E13*D13</f>
        <v>0</v>
      </c>
      <c r="J13" s="6">
        <f>H13*$B$6/100</f>
        <v>0</v>
      </c>
      <c r="K13" s="4" t="inlineStr">
        <is>
          <t xml:space="preserve"/>
        </is>
      </c>
    </row>
    <row r="14" ht="27" customHeight="1">
      <c r="A14" s="4" t="inlineStr">
        <is>
          <t xml:space="preserve"/>
        </is>
      </c>
      <c r="B14" s="12">
        <v>100</v>
      </c>
      <c r="C14" s="12">
        <v>0</v>
      </c>
      <c r="D14" s="12">
        <v>0</v>
      </c>
      <c r="E14" s="5">
        <f>IF(SUM($C$10:$C$29)&gt;0,$B$5*C14/SUM($C$10:$C$29),0)</f>
        <v>0</v>
      </c>
      <c r="F14" s="5">
        <f>E14*B14/100</f>
        <v>0</v>
      </c>
      <c r="G14" s="5">
        <f>E14-F14</f>
        <v>0</v>
      </c>
      <c r="H14" s="6">
        <f>IF($B$5&gt;0,F14/$B$5*100,0)</f>
        <v>0</v>
      </c>
      <c r="I14" s="7">
        <f>E14*D14</f>
        <v>0</v>
      </c>
      <c r="J14" s="6">
        <f>H14*$B$6/100</f>
        <v>0</v>
      </c>
      <c r="K14" s="4" t="inlineStr">
        <is>
          <t xml:space="preserve"/>
        </is>
      </c>
    </row>
    <row r="15" ht="27" customHeight="1">
      <c r="A15" s="4" t="inlineStr">
        <is>
          <t xml:space="preserve"/>
        </is>
      </c>
      <c r="B15" s="12">
        <v>100</v>
      </c>
      <c r="C15" s="12">
        <v>0</v>
      </c>
      <c r="D15" s="12">
        <v>0</v>
      </c>
      <c r="E15" s="5">
        <f>IF(SUM($C$10:$C$29)&gt;0,$B$5*C15/SUM($C$10:$C$29),0)</f>
        <v>0</v>
      </c>
      <c r="F15" s="5">
        <f>E15*B15/100</f>
        <v>0</v>
      </c>
      <c r="G15" s="5">
        <f>E15-F15</f>
        <v>0</v>
      </c>
      <c r="H15" s="6">
        <f>IF($B$5&gt;0,F15/$B$5*100,0)</f>
        <v>0</v>
      </c>
      <c r="I15" s="7">
        <f>E15*D15</f>
        <v>0</v>
      </c>
      <c r="J15" s="6">
        <f>H15*$B$6/100</f>
        <v>0</v>
      </c>
      <c r="K15" s="4" t="inlineStr">
        <is>
          <t xml:space="preserve"/>
        </is>
      </c>
    </row>
    <row r="16" ht="27" customHeight="1">
      <c r="A16" s="4" t="inlineStr">
        <is>
          <t xml:space="preserve"/>
        </is>
      </c>
      <c r="B16" s="12">
        <v>100</v>
      </c>
      <c r="C16" s="12">
        <v>0</v>
      </c>
      <c r="D16" s="12">
        <v>0</v>
      </c>
      <c r="E16" s="5">
        <f>IF(SUM($C$10:$C$29)&gt;0,$B$5*C16/SUM($C$10:$C$29),0)</f>
        <v>0</v>
      </c>
      <c r="F16" s="5">
        <f>E16*B16/100</f>
        <v>0</v>
      </c>
      <c r="G16" s="5">
        <f>E16-F16</f>
        <v>0</v>
      </c>
      <c r="H16" s="6">
        <f>IF($B$5&gt;0,F16/$B$5*100,0)</f>
        <v>0</v>
      </c>
      <c r="I16" s="7">
        <f>E16*D16</f>
        <v>0</v>
      </c>
      <c r="J16" s="6">
        <f>H16*$B$6/100</f>
        <v>0</v>
      </c>
      <c r="K16" s="4" t="inlineStr">
        <is>
          <t xml:space="preserve"/>
        </is>
      </c>
    </row>
    <row r="17" ht="27" customHeight="1">
      <c r="A17" s="4" t="inlineStr">
        <is>
          <t xml:space="preserve"/>
        </is>
      </c>
      <c r="B17" s="12">
        <v>100</v>
      </c>
      <c r="C17" s="12">
        <v>0</v>
      </c>
      <c r="D17" s="12">
        <v>0</v>
      </c>
      <c r="E17" s="5">
        <f>IF(SUM($C$10:$C$29)&gt;0,$B$5*C17/SUM($C$10:$C$29),0)</f>
        <v>0</v>
      </c>
      <c r="F17" s="5">
        <f>E17*B17/100</f>
        <v>0</v>
      </c>
      <c r="G17" s="5">
        <f>E17-F17</f>
        <v>0</v>
      </c>
      <c r="H17" s="6">
        <f>IF($B$5&gt;0,F17/$B$5*100,0)</f>
        <v>0</v>
      </c>
      <c r="I17" s="7">
        <f>E17*D17</f>
        <v>0</v>
      </c>
      <c r="J17" s="6">
        <f>H17*$B$6/100</f>
        <v>0</v>
      </c>
      <c r="K17" s="4" t="inlineStr">
        <is>
          <t xml:space="preserve"/>
        </is>
      </c>
    </row>
    <row r="18" ht="27" customHeight="1">
      <c r="A18" s="4" t="inlineStr">
        <is>
          <t xml:space="preserve"/>
        </is>
      </c>
      <c r="B18" s="12">
        <v>100</v>
      </c>
      <c r="C18" s="12">
        <v>0</v>
      </c>
      <c r="D18" s="12">
        <v>0</v>
      </c>
      <c r="E18" s="5">
        <f>IF(SUM($C$10:$C$29)&gt;0,$B$5*C18/SUM($C$10:$C$29),0)</f>
        <v>0</v>
      </c>
      <c r="F18" s="5">
        <f>E18*B18/100</f>
        <v>0</v>
      </c>
      <c r="G18" s="5">
        <f>E18-F18</f>
        <v>0</v>
      </c>
      <c r="H18" s="6">
        <f>IF($B$5&gt;0,F18/$B$5*100,0)</f>
        <v>0</v>
      </c>
      <c r="I18" s="7">
        <f>E18*D18</f>
        <v>0</v>
      </c>
      <c r="J18" s="6">
        <f>H18*$B$6/100</f>
        <v>0</v>
      </c>
      <c r="K18" s="4" t="inlineStr">
        <is>
          <t xml:space="preserve"/>
        </is>
      </c>
    </row>
    <row r="19" ht="27" customHeight="1">
      <c r="A19" s="4" t="inlineStr">
        <is>
          <t xml:space="preserve"/>
        </is>
      </c>
      <c r="B19" s="12">
        <v>100</v>
      </c>
      <c r="C19" s="12">
        <v>0</v>
      </c>
      <c r="D19" s="12">
        <v>0</v>
      </c>
      <c r="E19" s="5">
        <f>IF(SUM($C$10:$C$29)&gt;0,$B$5*C19/SUM($C$10:$C$29),0)</f>
        <v>0</v>
      </c>
      <c r="F19" s="5">
        <f>E19*B19/100</f>
        <v>0</v>
      </c>
      <c r="G19" s="5">
        <f>E19-F19</f>
        <v>0</v>
      </c>
      <c r="H19" s="6">
        <f>IF($B$5&gt;0,F19/$B$5*100,0)</f>
        <v>0</v>
      </c>
      <c r="I19" s="7">
        <f>E19*D19</f>
        <v>0</v>
      </c>
      <c r="J19" s="6">
        <f>H19*$B$6/100</f>
        <v>0</v>
      </c>
      <c r="K19" s="4" t="inlineStr">
        <is>
          <t xml:space="preserve"/>
        </is>
      </c>
    </row>
    <row r="20" ht="27" customHeight="1">
      <c r="A20" s="4" t="inlineStr">
        <is>
          <t xml:space="preserve"/>
        </is>
      </c>
      <c r="B20" s="12">
        <v>100</v>
      </c>
      <c r="C20" s="12">
        <v>0</v>
      </c>
      <c r="D20" s="12">
        <v>0</v>
      </c>
      <c r="E20" s="5">
        <f>IF(SUM($C$10:$C$29)&gt;0,$B$5*C20/SUM($C$10:$C$29),0)</f>
        <v>0</v>
      </c>
      <c r="F20" s="5">
        <f>E20*B20/100</f>
        <v>0</v>
      </c>
      <c r="G20" s="5">
        <f>E20-F20</f>
        <v>0</v>
      </c>
      <c r="H20" s="6">
        <f>IF($B$5&gt;0,F20/$B$5*100,0)</f>
        <v>0</v>
      </c>
      <c r="I20" s="7">
        <f>E20*D20</f>
        <v>0</v>
      </c>
      <c r="J20" s="6">
        <f>H20*$B$6/100</f>
        <v>0</v>
      </c>
      <c r="K20" s="4" t="inlineStr">
        <is>
          <t xml:space="preserve"/>
        </is>
      </c>
    </row>
    <row r="21" ht="27" customHeight="1">
      <c r="A21" s="4" t="inlineStr">
        <is>
          <t xml:space="preserve"/>
        </is>
      </c>
      <c r="B21" s="12">
        <v>100</v>
      </c>
      <c r="C21" s="12">
        <v>0</v>
      </c>
      <c r="D21" s="12">
        <v>0</v>
      </c>
      <c r="E21" s="5">
        <f>IF(SUM($C$10:$C$29)&gt;0,$B$5*C21/SUM($C$10:$C$29),0)</f>
        <v>0</v>
      </c>
      <c r="F21" s="5">
        <f>E21*B21/100</f>
        <v>0</v>
      </c>
      <c r="G21" s="5">
        <f>E21-F21</f>
        <v>0</v>
      </c>
      <c r="H21" s="6">
        <f>IF($B$5&gt;0,F21/$B$5*100,0)</f>
        <v>0</v>
      </c>
      <c r="I21" s="7">
        <f>E21*D21</f>
        <v>0</v>
      </c>
      <c r="J21" s="6">
        <f>H21*$B$6/100</f>
        <v>0</v>
      </c>
      <c r="K21" s="4" t="inlineStr">
        <is>
          <t xml:space="preserve"/>
        </is>
      </c>
    </row>
    <row r="22" ht="27" customHeight="1">
      <c r="A22" s="4" t="inlineStr">
        <is>
          <t xml:space="preserve"/>
        </is>
      </c>
      <c r="B22" s="12">
        <v>100</v>
      </c>
      <c r="C22" s="12">
        <v>0</v>
      </c>
      <c r="D22" s="12">
        <v>0</v>
      </c>
      <c r="E22" s="5">
        <f>IF(SUM($C$10:$C$29)&gt;0,$B$5*C22/SUM($C$10:$C$29),0)</f>
        <v>0</v>
      </c>
      <c r="F22" s="5">
        <f>E22*B22/100</f>
        <v>0</v>
      </c>
      <c r="G22" s="5">
        <f>E22-F22</f>
        <v>0</v>
      </c>
      <c r="H22" s="6">
        <f>IF($B$5&gt;0,F22/$B$5*100,0)</f>
        <v>0</v>
      </c>
      <c r="I22" s="7">
        <f>E22*D22</f>
        <v>0</v>
      </c>
      <c r="J22" s="6">
        <f>H22*$B$6/100</f>
        <v>0</v>
      </c>
      <c r="K22" s="4" t="inlineStr">
        <is>
          <t xml:space="preserve"/>
        </is>
      </c>
    </row>
    <row r="23" ht="27" customHeight="1">
      <c r="A23" s="4" t="inlineStr">
        <is>
          <t xml:space="preserve"/>
        </is>
      </c>
      <c r="B23" s="12">
        <v>100</v>
      </c>
      <c r="C23" s="12">
        <v>0</v>
      </c>
      <c r="D23" s="12">
        <v>0</v>
      </c>
      <c r="E23" s="5">
        <f>IF(SUM($C$10:$C$29)&gt;0,$B$5*C23/SUM($C$10:$C$29),0)</f>
        <v>0</v>
      </c>
      <c r="F23" s="5">
        <f>E23*B23/100</f>
        <v>0</v>
      </c>
      <c r="G23" s="5">
        <f>E23-F23</f>
        <v>0</v>
      </c>
      <c r="H23" s="6">
        <f>IF($B$5&gt;0,F23/$B$5*100,0)</f>
        <v>0</v>
      </c>
      <c r="I23" s="7">
        <f>E23*D23</f>
        <v>0</v>
      </c>
      <c r="J23" s="6">
        <f>H23*$B$6/100</f>
        <v>0</v>
      </c>
      <c r="K23" s="4" t="inlineStr">
        <is>
          <t xml:space="preserve"/>
        </is>
      </c>
    </row>
    <row r="24" ht="27" customHeight="1">
      <c r="A24" s="4" t="inlineStr">
        <is>
          <t xml:space="preserve"/>
        </is>
      </c>
      <c r="B24" s="12">
        <v>100</v>
      </c>
      <c r="C24" s="12">
        <v>0</v>
      </c>
      <c r="D24" s="12">
        <v>0</v>
      </c>
      <c r="E24" s="5">
        <f>IF(SUM($C$10:$C$29)&gt;0,$B$5*C24/SUM($C$10:$C$29),0)</f>
        <v>0</v>
      </c>
      <c r="F24" s="5">
        <f>E24*B24/100</f>
        <v>0</v>
      </c>
      <c r="G24" s="5">
        <f>E24-F24</f>
        <v>0</v>
      </c>
      <c r="H24" s="6">
        <f>IF($B$5&gt;0,F24/$B$5*100,0)</f>
        <v>0</v>
      </c>
      <c r="I24" s="7">
        <f>E24*D24</f>
        <v>0</v>
      </c>
      <c r="J24" s="6">
        <f>H24*$B$6/100</f>
        <v>0</v>
      </c>
      <c r="K24" s="4" t="inlineStr">
        <is>
          <t xml:space="preserve"/>
        </is>
      </c>
    </row>
    <row r="25" ht="27" customHeight="1">
      <c r="A25" s="4" t="inlineStr">
        <is>
          <t xml:space="preserve"/>
        </is>
      </c>
      <c r="B25" s="12">
        <v>100</v>
      </c>
      <c r="C25" s="12">
        <v>0</v>
      </c>
      <c r="D25" s="12">
        <v>0</v>
      </c>
      <c r="E25" s="5">
        <f>IF(SUM($C$10:$C$29)&gt;0,$B$5*C25/SUM($C$10:$C$29),0)</f>
        <v>0</v>
      </c>
      <c r="F25" s="5">
        <f>E25*B25/100</f>
        <v>0</v>
      </c>
      <c r="G25" s="5">
        <f>E25-F25</f>
        <v>0</v>
      </c>
      <c r="H25" s="6">
        <f>IF($B$5&gt;0,F25/$B$5*100,0)</f>
        <v>0</v>
      </c>
      <c r="I25" s="7">
        <f>E25*D25</f>
        <v>0</v>
      </c>
      <c r="J25" s="6">
        <f>H25*$B$6/100</f>
        <v>0</v>
      </c>
      <c r="K25" s="4" t="inlineStr">
        <is>
          <t xml:space="preserve"/>
        </is>
      </c>
    </row>
    <row r="26" ht="27" customHeight="1">
      <c r="A26" s="4" t="inlineStr">
        <is>
          <t xml:space="preserve"/>
        </is>
      </c>
      <c r="B26" s="12">
        <v>100</v>
      </c>
      <c r="C26" s="12">
        <v>0</v>
      </c>
      <c r="D26" s="12">
        <v>0</v>
      </c>
      <c r="E26" s="5">
        <f>IF(SUM($C$10:$C$29)&gt;0,$B$5*C26/SUM($C$10:$C$29),0)</f>
        <v>0</v>
      </c>
      <c r="F26" s="5">
        <f>E26*B26/100</f>
        <v>0</v>
      </c>
      <c r="G26" s="5">
        <f>E26-F26</f>
        <v>0</v>
      </c>
      <c r="H26" s="6">
        <f>IF($B$5&gt;0,F26/$B$5*100,0)</f>
        <v>0</v>
      </c>
      <c r="I26" s="7">
        <f>E26*D26</f>
        <v>0</v>
      </c>
      <c r="J26" s="6">
        <f>H26*$B$6/100</f>
        <v>0</v>
      </c>
      <c r="K26" s="4" t="inlineStr">
        <is>
          <t xml:space="preserve"/>
        </is>
      </c>
    </row>
    <row r="27" ht="27" customHeight="1">
      <c r="A27" s="4" t="inlineStr">
        <is>
          <t xml:space="preserve"/>
        </is>
      </c>
      <c r="B27" s="12">
        <v>100</v>
      </c>
      <c r="C27" s="12">
        <v>0</v>
      </c>
      <c r="D27" s="12">
        <v>0</v>
      </c>
      <c r="E27" s="5">
        <f>IF(SUM($C$10:$C$29)&gt;0,$B$5*C27/SUM($C$10:$C$29),0)</f>
        <v>0</v>
      </c>
      <c r="F27" s="5">
        <f>E27*B27/100</f>
        <v>0</v>
      </c>
      <c r="G27" s="5">
        <f>E27-F27</f>
        <v>0</v>
      </c>
      <c r="H27" s="6">
        <f>IF($B$5&gt;0,F27/$B$5*100,0)</f>
        <v>0</v>
      </c>
      <c r="I27" s="7">
        <f>E27*D27</f>
        <v>0</v>
      </c>
      <c r="J27" s="6">
        <f>H27*$B$6/100</f>
        <v>0</v>
      </c>
      <c r="K27" s="4" t="inlineStr">
        <is>
          <t xml:space="preserve"/>
        </is>
      </c>
    </row>
    <row r="28" ht="27" customHeight="1">
      <c r="A28" s="4" t="inlineStr">
        <is>
          <t xml:space="preserve"/>
        </is>
      </c>
      <c r="B28" s="12">
        <v>100</v>
      </c>
      <c r="C28" s="12">
        <v>0</v>
      </c>
      <c r="D28" s="12">
        <v>0</v>
      </c>
      <c r="E28" s="5">
        <f>IF(SUM($C$10:$C$29)&gt;0,$B$5*C28/SUM($C$10:$C$29),0)</f>
        <v>0</v>
      </c>
      <c r="F28" s="5">
        <f>E28*B28/100</f>
        <v>0</v>
      </c>
      <c r="G28" s="5">
        <f>E28-F28</f>
        <v>0</v>
      </c>
      <c r="H28" s="6">
        <f>IF($B$5&gt;0,F28/$B$5*100,0)</f>
        <v>0</v>
      </c>
      <c r="I28" s="7">
        <f>E28*D28</f>
        <v>0</v>
      </c>
      <c r="J28" s="6">
        <f>H28*$B$6/100</f>
        <v>0</v>
      </c>
      <c r="K28" s="4" t="inlineStr">
        <is>
          <t xml:space="preserve"/>
        </is>
      </c>
    </row>
    <row r="29" ht="27" customHeight="1">
      <c r="A29" s="4" t="inlineStr">
        <is>
          <t xml:space="preserve"/>
        </is>
      </c>
      <c r="B29" s="12">
        <v>100</v>
      </c>
      <c r="C29" s="12">
        <v>0</v>
      </c>
      <c r="D29" s="12">
        <v>0</v>
      </c>
      <c r="E29" s="5">
        <f>IF(SUM($C$10:$C$29)&gt;0,$B$5*C29/SUM($C$10:$C$29),0)</f>
        <v>0</v>
      </c>
      <c r="F29" s="5">
        <f>E29*B29/100</f>
        <v>0</v>
      </c>
      <c r="G29" s="5">
        <f>E29-F29</f>
        <v>0</v>
      </c>
      <c r="H29" s="6">
        <f>IF($B$5&gt;0,F29/$B$5*100,0)</f>
        <v>0</v>
      </c>
      <c r="I29" s="7">
        <f>E29*D29</f>
        <v>0</v>
      </c>
      <c r="J29" s="6">
        <f>H29*$B$6/100</f>
        <v>0</v>
      </c>
      <c r="K29" s="4" t="inlineStr">
        <is>
          <t xml:space="preserve"/>
        </is>
      </c>
    </row>
    <row r="31" ht="24" customHeight="1">
      <c r="A31" s="11" t="inlineStr">
        <is>
          <t xml:space="preserve">TOTAL</t>
        </is>
      </c>
      <c r="C31" s="11">
        <f>SUM(C10:C29)</f>
        <v>100</v>
      </c>
      <c r="E31" s="11">
        <f>SUM(E10:E29)</f>
        <v>10</v>
      </c>
      <c r="F31" s="11">
        <f>SUM(F10:F29)</f>
        <v>7.75</v>
      </c>
      <c r="G31" s="11">
        <f>SUM(G10:G29)</f>
        <v>2.25</v>
      </c>
      <c r="H31" s="11">
        <f>SUM(H10:H29)</f>
        <v>77.5</v>
      </c>
      <c r="I31" s="11">
        <f>SUM(I10:I29)</f>
        <v>16.25</v>
      </c>
      <c r="J31" s="11">
        <f>SUM(J10:J29)</f>
        <v>15.5</v>
      </c>
    </row>
    <row r="33" ht="24" customHeight="1">
      <c r="A33" s="10" t="inlineStr">
        <is>
          <t xml:space="preserve">Neat concentration is not the stock-solution concentration. Added carrier for the finished product is planned on the Batch plan sheet.</t>
        </is>
      </c>
    </row>
    <row r="36" ht="24" customHeight="1">
      <c r="A36" s="10" t="inlineStr">
        <is>
          <t xml:space="preserve">Stock cost / g must be the price of the stock as weighed, including its diluent. Input cells accept zero to leave an unused line blank in calculations.</t>
        </is>
      </c>
    </row>
  </sheetData>
  <autoFilter ref="A9:K29"/>
  <mergeCells count="4">
    <mergeCell ref="A1:K2"/>
    <mergeCell ref="A3:K3"/>
    <mergeCell ref="A33:K34"/>
    <mergeCell ref="A36:K37"/>
  </mergeCells>
  <dataValidations count="3">
    <dataValidation type="decimal" operator="greaterThanOrEqual" allowBlank="1" showErrorMessage="1" showInputMessage="1" errorTitle="Check this input" error="Use a number at least 0.001 in the stated units." promptTitle="Editable input" prompt="Minimum 0.001 · use the units shown in the heading." sqref="B5">
      <formula1>0.001</formula1>
    </dataValidation>
    <dataValidation type="decimal" operator="between" allowBlank="1" showErrorMessage="1" showInputMessage="1" errorTitle="Check this input" error="Use a number from 0 to 100 in the stated units." promptTitle="Editable input" prompt="0 to 100 · use the units shown in the heading." sqref="B6 B10:B29">
      <formula1>0</formula1>
      <formula2>100</formula2>
    </dataValidation>
    <dataValidation type="decimal" operator="greaterThanOrEqual" allowBlank="1" showErrorMessage="1" showInputMessage="1" errorTitle="Check this input" error="Use a number at least 0 in the stated units." promptTitle="Editable input" prompt="Minimum 0 · use the units shown in the heading." sqref="C10:D29">
      <formula1>0</formula1>
    </dataValidation>
  </dataValidations>
  <printOptions horizontalCentered="1"/>
  <pageMargins left="0.25" right="0.25" top="0.4" bottom="0.4" header="0.2" footer="0.2"/>
  <pageSetup paperSize="9" orientation="landscape" fitToWidth="1" fitToHeight="0"/>
  <headerFooter>
    <oddFooter>&amp;LPerfume Bench · Formula&amp;RPage &amp;P of &amp;N</oddFooter>
  </headerFooter>
</worksheet>
</file>

<file path=xl/worksheets/sheet3.xml><?xml version="1.0" encoding="utf-8"?>
<worksheet xmlns="http://schemas.openxmlformats.org/spreadsheetml/2006/main">
  <sheetPr>
    <tabColor rgb="FF617563"/>
    <pageSetUpPr fitToPage="1"/>
  </sheetPr>
  <dimension ref="A1:G44"/>
  <sheetViews>
    <sheetView showGridLines="0" workbookViewId="0">
      <pane ySplit="19" topLeftCell="A20" activePane="bottomLeft" state="frozen"/>
    </sheetView>
  </sheetViews>
  <sheetFormatPr defaultRowHeight="24"/>
  <cols>
    <col min="1" max="1" width="30" customWidth="1"/>
    <col min="2" max="2" width="20" customWidth="1"/>
    <col min="3" max="3" width="19" customWidth="1"/>
    <col min="4" max="4" width="19" customWidth="1"/>
    <col min="5" max="5" width="19" customWidth="1"/>
    <col min="6" max="6" width="19" customWidth="1"/>
    <col min="7" max="7" width="31" customWidth="1"/>
  </cols>
  <sheetData>
    <row r="1" ht="24" customHeight="1">
      <c r="A1" s="1" t="inlineStr">
        <is>
          <t xml:space="preserve">02 / BATCH &amp; BOTTLING</t>
        </is>
      </c>
    </row>
    <row r="3" ht="30" customHeight="1">
      <c r="A3" s="10" t="inlineStr">
        <is>
          <t xml:space="preserve">Plan the mass before weighing. Loss is a planning assumption, not a prediction; actual recovery belongs in the Batch log.</t>
        </is>
      </c>
    </row>
    <row r="5" ht="26" customHeight="1">
      <c r="A5" s="8" t="inlineStr">
        <is>
          <t xml:space="preserve">Target recovered mass (g)</t>
        </is>
      </c>
      <c r="B5" s="12">
        <v>100</v>
      </c>
      <c r="D5" s="10" t="inlineStr">
        <is>
          <t xml:space="preserve">Use actual fill mass; mL ≠ g.</t>
        </is>
      </c>
    </row>
    <row r="6" ht="26" customHeight="1">
      <c r="A6" s="8" t="inlineStr">
        <is>
          <t xml:space="preserve">Concentrate dose (%)</t>
        </is>
      </c>
      <c r="B6" s="13">
        <v>20</v>
      </c>
      <c r="D6" s="10" t="inlineStr">
        <is>
          <t xml:space="preserve">Dose here controls this batch plan.</t>
        </is>
      </c>
    </row>
    <row r="7" ht="26" customHeight="1">
      <c r="A7" s="8" t="inlineStr">
        <is>
          <t xml:space="preserve">Assumed process loss (%)</t>
        </is>
      </c>
      <c r="B7" s="13">
        <v>5</v>
      </c>
      <c r="D7" s="10" t="inlineStr">
        <is>
          <t xml:space="preserve">No extra loss is added in Costing.</t>
        </is>
      </c>
    </row>
    <row r="8" ht="26" customHeight="1">
      <c r="A8" s="8" t="inlineStr">
        <is>
          <t xml:space="preserve">Fill mass per bottle (g)</t>
        </is>
      </c>
      <c r="B8" s="12">
        <v>10</v>
      </c>
      <c r="D8" s="10" t="inlineStr">
        <is>
          <t xml:space="preserve">Blue cells = editable assumptions</t>
        </is>
      </c>
    </row>
    <row r="11" ht="27" customHeight="1">
      <c r="A11" s="8" t="inlineStr">
        <is>
          <t xml:space="preserve">Starting mass to make (g)</t>
        </is>
      </c>
      <c r="B11" s="5">
        <f>B5/(1-B7/100)</f>
        <v>105.26315789473685</v>
      </c>
      <c r="D11" s="10" t="str">
        <f>IF(SUM('Formula'!C10:C29)&gt;0,"FORMULA PARTS READY","ADD FORMULA PARTS BEFORE USING THIS PLAN")</f>
        <v>FORMULA PARTS READY</v>
      </c>
    </row>
    <row r="12" ht="27" customHeight="1">
      <c r="A12" s="8" t="inlineStr">
        <is>
          <t xml:space="preserve">Concentrate to weigh (g)</t>
        </is>
      </c>
      <c r="B12" s="5">
        <f>B11*B6/100</f>
        <v>21.05263157894737</v>
      </c>
    </row>
    <row r="13" ht="27" customHeight="1">
      <c r="A13" s="8" t="inlineStr">
        <is>
          <t xml:space="preserve">Added carrier to weigh (g)</t>
        </is>
      </c>
      <c r="B13" s="5">
        <f>B11-B12</f>
        <v>84.21052631578948</v>
      </c>
    </row>
    <row r="14" ht="27" customHeight="1">
      <c r="A14" s="8" t="inlineStr">
        <is>
          <t xml:space="preserve">Expected recovered mass (g)</t>
        </is>
      </c>
      <c r="B14" s="5">
        <f>B11*(1-B7/100)</f>
        <v>100</v>
      </c>
    </row>
    <row r="15" ht="27" customHeight="1">
      <c r="A15" s="8" t="inlineStr">
        <is>
          <t xml:space="preserve">Complete bottles</t>
        </is>
      </c>
      <c r="B15" s="14">
        <f>INT((B14+B14*0.000000000000002220446049250313)/B8)</f>
        <v>10</v>
      </c>
    </row>
    <row r="16" ht="27" customHeight="1">
      <c r="A16" s="8" t="inlineStr">
        <is>
          <t xml:space="preserve">Remaining recovered mass (g)</t>
        </is>
      </c>
      <c r="B16" s="5">
        <f>MAX(0,B14-B15*B8)</f>
        <v>0</v>
      </c>
    </row>
    <row r="19" ht="36" customHeight="1">
      <c r="A19" s="3" t="inlineStr">
        <is>
          <t xml:space="preserve">Material / exact stock</t>
        </is>
      </c>
      <c r="B19" s="3" t="inlineStr">
        <is>
          <t xml:space="preserve">Parts</t>
        </is>
      </c>
      <c r="C19" s="3" t="inlineStr">
        <is>
          <t xml:space="preserve">Stock strength %</t>
        </is>
      </c>
      <c r="D19" s="3" t="inlineStr">
        <is>
          <t xml:space="preserve">Weigh stock (g)</t>
        </is>
      </c>
      <c r="E19" s="3" t="inlineStr">
        <is>
          <t xml:space="preserve">Neat material (g)</t>
        </is>
      </c>
      <c r="F19" s="3" t="inlineStr">
        <is>
          <t xml:space="preserve">Stock cost</t>
        </is>
      </c>
      <c r="G19" s="3" t="inlineStr">
        <is>
          <t xml:space="preserve">Supplier / lot / solvent</t>
        </is>
      </c>
    </row>
    <row r="20" ht="24" customHeight="1">
      <c r="A20" s="8" t="str">
        <f>IF('Formula'!C10&gt;0,'Formula'!A10,"")</f>
        <v>Example A — 10% stock</v>
      </c>
      <c r="B20" s="5">
        <f>'Formula'!C10</f>
        <v>25</v>
      </c>
      <c r="C20" s="6">
        <f>'Formula'!B10</f>
        <v>10</v>
      </c>
      <c r="D20" s="5">
        <f>IF(SUM('Formula'!$C$10:$C$29)&gt;0,$B$12*B20/SUM('Formula'!$C$10:$C$29),0)</f>
        <v>5.2631578947368425</v>
      </c>
      <c r="E20" s="5">
        <f>D20*C20/100</f>
        <v>0.5263157894736843</v>
      </c>
      <c r="F20" s="7">
        <f>D20*'Formula'!D10</f>
        <v>10.526315789473685</v>
      </c>
      <c r="G20" s="4" t="inlineStr">
        <is>
          <t xml:space="preserve"/>
        </is>
      </c>
    </row>
    <row r="21" ht="24" customHeight="1">
      <c r="A21" s="8" t="str">
        <f>IF('Formula'!C11&gt;0,'Formula'!A11,"")</f>
        <v>Example B — neat stock</v>
      </c>
      <c r="B21" s="5">
        <f>'Formula'!C11</f>
        <v>75</v>
      </c>
      <c r="C21" s="6">
        <f>'Formula'!B11</f>
        <v>100</v>
      </c>
      <c r="D21" s="5">
        <f>IF(SUM('Formula'!$C$10:$C$29)&gt;0,$B$12*B21/SUM('Formula'!$C$10:$C$29),0)</f>
        <v>15.789473684210527</v>
      </c>
      <c r="E21" s="5">
        <f>D21*C21/100</f>
        <v>15.789473684210527</v>
      </c>
      <c r="F21" s="7">
        <f>D21*'Formula'!D11</f>
        <v>23.68421052631579</v>
      </c>
      <c r="G21" s="4" t="inlineStr">
        <is>
          <t xml:space="preserve"/>
        </is>
      </c>
    </row>
    <row r="22" ht="24" customHeight="1">
      <c r="A22" s="8" t="str">
        <f>IF('Formula'!C12&gt;0,'Formula'!A12,"")</f>
        <v/>
      </c>
      <c r="B22" s="5">
        <f>'Formula'!C12</f>
        <v>0</v>
      </c>
      <c r="C22" s="6">
        <f>'Formula'!B12</f>
        <v>100</v>
      </c>
      <c r="D22" s="5">
        <f>IF(SUM('Formula'!$C$10:$C$29)&gt;0,$B$12*B22/SUM('Formula'!$C$10:$C$29),0)</f>
        <v>0</v>
      </c>
      <c r="E22" s="5">
        <f>D22*C22/100</f>
        <v>0</v>
      </c>
      <c r="F22" s="7">
        <f>D22*'Formula'!D12</f>
        <v>0</v>
      </c>
      <c r="G22" s="4" t="inlineStr">
        <is>
          <t xml:space="preserve"/>
        </is>
      </c>
    </row>
    <row r="23" ht="24" customHeight="1">
      <c r="A23" s="8" t="str">
        <f>IF('Formula'!C13&gt;0,'Formula'!A13,"")</f>
        <v/>
      </c>
      <c r="B23" s="5">
        <f>'Formula'!C13</f>
        <v>0</v>
      </c>
      <c r="C23" s="6">
        <f>'Formula'!B13</f>
        <v>100</v>
      </c>
      <c r="D23" s="5">
        <f>IF(SUM('Formula'!$C$10:$C$29)&gt;0,$B$12*B23/SUM('Formula'!$C$10:$C$29),0)</f>
        <v>0</v>
      </c>
      <c r="E23" s="5">
        <f>D23*C23/100</f>
        <v>0</v>
      </c>
      <c r="F23" s="7">
        <f>D23*'Formula'!D13</f>
        <v>0</v>
      </c>
      <c r="G23" s="4" t="inlineStr">
        <is>
          <t xml:space="preserve"/>
        </is>
      </c>
    </row>
    <row r="24" ht="24" customHeight="1">
      <c r="A24" s="8" t="str">
        <f>IF('Formula'!C14&gt;0,'Formula'!A14,"")</f>
        <v/>
      </c>
      <c r="B24" s="5">
        <f>'Formula'!C14</f>
        <v>0</v>
      </c>
      <c r="C24" s="6">
        <f>'Formula'!B14</f>
        <v>100</v>
      </c>
      <c r="D24" s="5">
        <f>IF(SUM('Formula'!$C$10:$C$29)&gt;0,$B$12*B24/SUM('Formula'!$C$10:$C$29),0)</f>
        <v>0</v>
      </c>
      <c r="E24" s="5">
        <f>D24*C24/100</f>
        <v>0</v>
      </c>
      <c r="F24" s="7">
        <f>D24*'Formula'!D14</f>
        <v>0</v>
      </c>
      <c r="G24" s="4" t="inlineStr">
        <is>
          <t xml:space="preserve"/>
        </is>
      </c>
    </row>
    <row r="25" ht="24" customHeight="1">
      <c r="A25" s="8" t="str">
        <f>IF('Formula'!C15&gt;0,'Formula'!A15,"")</f>
        <v/>
      </c>
      <c r="B25" s="5">
        <f>'Formula'!C15</f>
        <v>0</v>
      </c>
      <c r="C25" s="6">
        <f>'Formula'!B15</f>
        <v>100</v>
      </c>
      <c r="D25" s="5">
        <f>IF(SUM('Formula'!$C$10:$C$29)&gt;0,$B$12*B25/SUM('Formula'!$C$10:$C$29),0)</f>
        <v>0</v>
      </c>
      <c r="E25" s="5">
        <f>D25*C25/100</f>
        <v>0</v>
      </c>
      <c r="F25" s="7">
        <f>D25*'Formula'!D15</f>
        <v>0</v>
      </c>
      <c r="G25" s="4" t="inlineStr">
        <is>
          <t xml:space="preserve"/>
        </is>
      </c>
    </row>
    <row r="26" ht="24" customHeight="1">
      <c r="A26" s="8" t="str">
        <f>IF('Formula'!C16&gt;0,'Formula'!A16,"")</f>
        <v/>
      </c>
      <c r="B26" s="5">
        <f>'Formula'!C16</f>
        <v>0</v>
      </c>
      <c r="C26" s="6">
        <f>'Formula'!B16</f>
        <v>100</v>
      </c>
      <c r="D26" s="5">
        <f>IF(SUM('Formula'!$C$10:$C$29)&gt;0,$B$12*B26/SUM('Formula'!$C$10:$C$29),0)</f>
        <v>0</v>
      </c>
      <c r="E26" s="5">
        <f>D26*C26/100</f>
        <v>0</v>
      </c>
      <c r="F26" s="7">
        <f>D26*'Formula'!D16</f>
        <v>0</v>
      </c>
      <c r="G26" s="4" t="inlineStr">
        <is>
          <t xml:space="preserve"/>
        </is>
      </c>
    </row>
    <row r="27" ht="24" customHeight="1">
      <c r="A27" s="8" t="str">
        <f>IF('Formula'!C17&gt;0,'Formula'!A17,"")</f>
        <v/>
      </c>
      <c r="B27" s="5">
        <f>'Formula'!C17</f>
        <v>0</v>
      </c>
      <c r="C27" s="6">
        <f>'Formula'!B17</f>
        <v>100</v>
      </c>
      <c r="D27" s="5">
        <f>IF(SUM('Formula'!$C$10:$C$29)&gt;0,$B$12*B27/SUM('Formula'!$C$10:$C$29),0)</f>
        <v>0</v>
      </c>
      <c r="E27" s="5">
        <f>D27*C27/100</f>
        <v>0</v>
      </c>
      <c r="F27" s="7">
        <f>D27*'Formula'!D17</f>
        <v>0</v>
      </c>
      <c r="G27" s="4" t="inlineStr">
        <is>
          <t xml:space="preserve"/>
        </is>
      </c>
    </row>
    <row r="28" ht="24" customHeight="1">
      <c r="A28" s="8" t="str">
        <f>IF('Formula'!C18&gt;0,'Formula'!A18,"")</f>
        <v/>
      </c>
      <c r="B28" s="5">
        <f>'Formula'!C18</f>
        <v>0</v>
      </c>
      <c r="C28" s="6">
        <f>'Formula'!B18</f>
        <v>100</v>
      </c>
      <c r="D28" s="5">
        <f>IF(SUM('Formula'!$C$10:$C$29)&gt;0,$B$12*B28/SUM('Formula'!$C$10:$C$29),0)</f>
        <v>0</v>
      </c>
      <c r="E28" s="5">
        <f>D28*C28/100</f>
        <v>0</v>
      </c>
      <c r="F28" s="7">
        <f>D28*'Formula'!D18</f>
        <v>0</v>
      </c>
      <c r="G28" s="4" t="inlineStr">
        <is>
          <t xml:space="preserve"/>
        </is>
      </c>
    </row>
    <row r="29" ht="24" customHeight="1">
      <c r="A29" s="8" t="str">
        <f>IF('Formula'!C19&gt;0,'Formula'!A19,"")</f>
        <v/>
      </c>
      <c r="B29" s="5">
        <f>'Formula'!C19</f>
        <v>0</v>
      </c>
      <c r="C29" s="6">
        <f>'Formula'!B19</f>
        <v>100</v>
      </c>
      <c r="D29" s="5">
        <f>IF(SUM('Formula'!$C$10:$C$29)&gt;0,$B$12*B29/SUM('Formula'!$C$10:$C$29),0)</f>
        <v>0</v>
      </c>
      <c r="E29" s="5">
        <f>D29*C29/100</f>
        <v>0</v>
      </c>
      <c r="F29" s="7">
        <f>D29*'Formula'!D19</f>
        <v>0</v>
      </c>
      <c r="G29" s="4" t="inlineStr">
        <is>
          <t xml:space="preserve"/>
        </is>
      </c>
    </row>
    <row r="30" ht="24" customHeight="1">
      <c r="A30" s="8" t="str">
        <f>IF('Formula'!C20&gt;0,'Formula'!A20,"")</f>
        <v/>
      </c>
      <c r="B30" s="5">
        <f>'Formula'!C20</f>
        <v>0</v>
      </c>
      <c r="C30" s="6">
        <f>'Formula'!B20</f>
        <v>100</v>
      </c>
      <c r="D30" s="5">
        <f>IF(SUM('Formula'!$C$10:$C$29)&gt;0,$B$12*B30/SUM('Formula'!$C$10:$C$29),0)</f>
        <v>0</v>
      </c>
      <c r="E30" s="5">
        <f>D30*C30/100</f>
        <v>0</v>
      </c>
      <c r="F30" s="7">
        <f>D30*'Formula'!D20</f>
        <v>0</v>
      </c>
      <c r="G30" s="4" t="inlineStr">
        <is>
          <t xml:space="preserve"/>
        </is>
      </c>
    </row>
    <row r="31" ht="24" customHeight="1">
      <c r="A31" s="8" t="str">
        <f>IF('Formula'!C21&gt;0,'Formula'!A21,"")</f>
        <v/>
      </c>
      <c r="B31" s="5">
        <f>'Formula'!C21</f>
        <v>0</v>
      </c>
      <c r="C31" s="6">
        <f>'Formula'!B21</f>
        <v>100</v>
      </c>
      <c r="D31" s="5">
        <f>IF(SUM('Formula'!$C$10:$C$29)&gt;0,$B$12*B31/SUM('Formula'!$C$10:$C$29),0)</f>
        <v>0</v>
      </c>
      <c r="E31" s="5">
        <f>D31*C31/100</f>
        <v>0</v>
      </c>
      <c r="F31" s="7">
        <f>D31*'Formula'!D21</f>
        <v>0</v>
      </c>
      <c r="G31" s="4" t="inlineStr">
        <is>
          <t xml:space="preserve"/>
        </is>
      </c>
    </row>
    <row r="32" ht="24" customHeight="1">
      <c r="A32" s="8" t="str">
        <f>IF('Formula'!C22&gt;0,'Formula'!A22,"")</f>
        <v/>
      </c>
      <c r="B32" s="5">
        <f>'Formula'!C22</f>
        <v>0</v>
      </c>
      <c r="C32" s="6">
        <f>'Formula'!B22</f>
        <v>100</v>
      </c>
      <c r="D32" s="5">
        <f>IF(SUM('Formula'!$C$10:$C$29)&gt;0,$B$12*B32/SUM('Formula'!$C$10:$C$29),0)</f>
        <v>0</v>
      </c>
      <c r="E32" s="5">
        <f>D32*C32/100</f>
        <v>0</v>
      </c>
      <c r="F32" s="7">
        <f>D32*'Formula'!D22</f>
        <v>0</v>
      </c>
      <c r="G32" s="4" t="inlineStr">
        <is>
          <t xml:space="preserve"/>
        </is>
      </c>
    </row>
    <row r="33" ht="24" customHeight="1">
      <c r="A33" s="8" t="str">
        <f>IF('Formula'!C23&gt;0,'Formula'!A23,"")</f>
        <v/>
      </c>
      <c r="B33" s="5">
        <f>'Formula'!C23</f>
        <v>0</v>
      </c>
      <c r="C33" s="6">
        <f>'Formula'!B23</f>
        <v>100</v>
      </c>
      <c r="D33" s="5">
        <f>IF(SUM('Formula'!$C$10:$C$29)&gt;0,$B$12*B33/SUM('Formula'!$C$10:$C$29),0)</f>
        <v>0</v>
      </c>
      <c r="E33" s="5">
        <f>D33*C33/100</f>
        <v>0</v>
      </c>
      <c r="F33" s="7">
        <f>D33*'Formula'!D23</f>
        <v>0</v>
      </c>
      <c r="G33" s="4" t="inlineStr">
        <is>
          <t xml:space="preserve"/>
        </is>
      </c>
    </row>
    <row r="34" ht="24" customHeight="1">
      <c r="A34" s="8" t="str">
        <f>IF('Formula'!C24&gt;0,'Formula'!A24,"")</f>
        <v/>
      </c>
      <c r="B34" s="5">
        <f>'Formula'!C24</f>
        <v>0</v>
      </c>
      <c r="C34" s="6">
        <f>'Formula'!B24</f>
        <v>100</v>
      </c>
      <c r="D34" s="5">
        <f>IF(SUM('Formula'!$C$10:$C$29)&gt;0,$B$12*B34/SUM('Formula'!$C$10:$C$29),0)</f>
        <v>0</v>
      </c>
      <c r="E34" s="5">
        <f>D34*C34/100</f>
        <v>0</v>
      </c>
      <c r="F34" s="7">
        <f>D34*'Formula'!D24</f>
        <v>0</v>
      </c>
      <c r="G34" s="4" t="inlineStr">
        <is>
          <t xml:space="preserve"/>
        </is>
      </c>
    </row>
    <row r="35" ht="24" customHeight="1">
      <c r="A35" s="8" t="str">
        <f>IF('Formula'!C25&gt;0,'Formula'!A25,"")</f>
        <v/>
      </c>
      <c r="B35" s="5">
        <f>'Formula'!C25</f>
        <v>0</v>
      </c>
      <c r="C35" s="6">
        <f>'Formula'!B25</f>
        <v>100</v>
      </c>
      <c r="D35" s="5">
        <f>IF(SUM('Formula'!$C$10:$C$29)&gt;0,$B$12*B35/SUM('Formula'!$C$10:$C$29),0)</f>
        <v>0</v>
      </c>
      <c r="E35" s="5">
        <f>D35*C35/100</f>
        <v>0</v>
      </c>
      <c r="F35" s="7">
        <f>D35*'Formula'!D25</f>
        <v>0</v>
      </c>
      <c r="G35" s="4" t="inlineStr">
        <is>
          <t xml:space="preserve"/>
        </is>
      </c>
    </row>
    <row r="36" ht="24" customHeight="1">
      <c r="A36" s="8" t="str">
        <f>IF('Formula'!C26&gt;0,'Formula'!A26,"")</f>
        <v/>
      </c>
      <c r="B36" s="5">
        <f>'Formula'!C26</f>
        <v>0</v>
      </c>
      <c r="C36" s="6">
        <f>'Formula'!B26</f>
        <v>100</v>
      </c>
      <c r="D36" s="5">
        <f>IF(SUM('Formula'!$C$10:$C$29)&gt;0,$B$12*B36/SUM('Formula'!$C$10:$C$29),0)</f>
        <v>0</v>
      </c>
      <c r="E36" s="5">
        <f>D36*C36/100</f>
        <v>0</v>
      </c>
      <c r="F36" s="7">
        <f>D36*'Formula'!D26</f>
        <v>0</v>
      </c>
      <c r="G36" s="4" t="inlineStr">
        <is>
          <t xml:space="preserve"/>
        </is>
      </c>
    </row>
    <row r="37" ht="24" customHeight="1">
      <c r="A37" s="8" t="str">
        <f>IF('Formula'!C27&gt;0,'Formula'!A27,"")</f>
        <v/>
      </c>
      <c r="B37" s="5">
        <f>'Formula'!C27</f>
        <v>0</v>
      </c>
      <c r="C37" s="6">
        <f>'Formula'!B27</f>
        <v>100</v>
      </c>
      <c r="D37" s="5">
        <f>IF(SUM('Formula'!$C$10:$C$29)&gt;0,$B$12*B37/SUM('Formula'!$C$10:$C$29),0)</f>
        <v>0</v>
      </c>
      <c r="E37" s="5">
        <f>D37*C37/100</f>
        <v>0</v>
      </c>
      <c r="F37" s="7">
        <f>D37*'Formula'!D27</f>
        <v>0</v>
      </c>
      <c r="G37" s="4" t="inlineStr">
        <is>
          <t xml:space="preserve"/>
        </is>
      </c>
    </row>
    <row r="38" ht="24" customHeight="1">
      <c r="A38" s="8" t="str">
        <f>IF('Formula'!C28&gt;0,'Formula'!A28,"")</f>
        <v/>
      </c>
      <c r="B38" s="5">
        <f>'Formula'!C28</f>
        <v>0</v>
      </c>
      <c r="C38" s="6">
        <f>'Formula'!B28</f>
        <v>100</v>
      </c>
      <c r="D38" s="5">
        <f>IF(SUM('Formula'!$C$10:$C$29)&gt;0,$B$12*B38/SUM('Formula'!$C$10:$C$29),0)</f>
        <v>0</v>
      </c>
      <c r="E38" s="5">
        <f>D38*C38/100</f>
        <v>0</v>
      </c>
      <c r="F38" s="7">
        <f>D38*'Formula'!D28</f>
        <v>0</v>
      </c>
      <c r="G38" s="4" t="inlineStr">
        <is>
          <t xml:space="preserve"/>
        </is>
      </c>
    </row>
    <row r="39" ht="24" customHeight="1">
      <c r="A39" s="8" t="str">
        <f>IF('Formula'!C29&gt;0,'Formula'!A29,"")</f>
        <v/>
      </c>
      <c r="B39" s="5">
        <f>'Formula'!C29</f>
        <v>0</v>
      </c>
      <c r="C39" s="6">
        <f>'Formula'!B29</f>
        <v>100</v>
      </c>
      <c r="D39" s="5">
        <f>IF(SUM('Formula'!$C$10:$C$29)&gt;0,$B$12*B39/SUM('Formula'!$C$10:$C$29),0)</f>
        <v>0</v>
      </c>
      <c r="E39" s="5">
        <f>D39*C39/100</f>
        <v>0</v>
      </c>
      <c r="F39" s="7">
        <f>D39*'Formula'!D29</f>
        <v>0</v>
      </c>
      <c r="G39" s="4" t="inlineStr">
        <is>
          <t xml:space="preserve"/>
        </is>
      </c>
    </row>
    <row r="41" ht="24" customHeight="1">
      <c r="A41" s="11" t="inlineStr">
        <is>
          <t xml:space="preserve">TOTAL</t>
        </is>
      </c>
      <c r="B41" s="11">
        <f>SUM(B20:B39)</f>
        <v>100</v>
      </c>
      <c r="D41" s="11">
        <f>SUM(D20:D39)</f>
        <v>21.05263157894737</v>
      </c>
      <c r="E41" s="11">
        <f>SUM(E20:E39)</f>
        <v>16.315789473684212</v>
      </c>
      <c r="F41" s="11">
        <f>SUM(F20:F39)</f>
        <v>34.21052631578948</v>
      </c>
    </row>
    <row r="43" ht="24" customHeight="1">
      <c r="A43" s="10" t="inlineStr">
        <is>
          <t xml:space="preserve">This scales stock-solution parts, not a target neat formula. Keep dilution identities and solvents in your material records.</t>
        </is>
      </c>
    </row>
  </sheetData>
  <mergeCells count="8">
    <mergeCell ref="A1:G2"/>
    <mergeCell ref="A3:G3"/>
    <mergeCell ref="D5:G5"/>
    <mergeCell ref="D6:G6"/>
    <mergeCell ref="D7:G7"/>
    <mergeCell ref="D8:G8"/>
    <mergeCell ref="D11:G12"/>
    <mergeCell ref="A43:G44"/>
  </mergeCells>
  <dataValidations count="3">
    <dataValidation type="decimal" operator="greaterThanOrEqual" allowBlank="1" showErrorMessage="1" showInputMessage="1" errorTitle="Check this input" error="Use a number at least 0.001 in the stated units." promptTitle="Editable input" prompt="Minimum 0.001 · use the units shown in the heading." sqref="B5 B8">
      <formula1>0.001</formula1>
    </dataValidation>
    <dataValidation type="decimal" operator="between" allowBlank="1" showErrorMessage="1" showInputMessage="1" errorTitle="Check this input" error="Use a number from 0 to 100 in the stated units." promptTitle="Editable input" prompt="0 to 100 · use the units shown in the heading." sqref="B6">
      <formula1>0</formula1>
      <formula2>100</formula2>
    </dataValidation>
    <dataValidation type="decimal" operator="between" allowBlank="1" showErrorMessage="1" showInputMessage="1" errorTitle="Check this input" error="Use a number from 0 to 99.99 in the stated units." promptTitle="Editable input" prompt="0 to 99.99 · use the units shown in the heading." sqref="B7">
      <formula1>0</formula1>
      <formula2>99.99</formula2>
    </dataValidation>
  </dataValidations>
  <printOptions horizontalCentered="1"/>
  <pageMargins left="0.25" right="0.25" top="0.4" bottom="0.4" header="0.2" footer="0.2"/>
  <pageSetup paperSize="9" orientation="landscape" fitToWidth="1" fitToHeight="0"/>
  <headerFooter>
    <oddFooter>&amp;LPerfume Bench · Batch plan&amp;RPage &amp;P of &amp;N</oddFooter>
  </headerFooter>
</worksheet>
</file>

<file path=xl/worksheets/sheet4.xml><?xml version="1.0" encoding="utf-8"?>
<worksheet xmlns="http://schemas.openxmlformats.org/spreadsheetml/2006/main">
  <sheetPr>
    <tabColor rgb="FF617563"/>
    <pageSetUpPr fitToPage="1"/>
  </sheetPr>
  <dimension ref="A1:F35"/>
  <sheetViews>
    <sheetView showGridLines="0" workbookViewId="0">
      <pane ySplit="13" topLeftCell="A14" activePane="bottomLeft" state="frozen"/>
    </sheetView>
  </sheetViews>
  <sheetFormatPr defaultRowHeight="24"/>
  <cols>
    <col min="1" max="1" width="36" customWidth="1"/>
    <col min="2" max="2" width="22" customWidth="1"/>
    <col min="3" max="3" width="5" customWidth="1"/>
    <col min="4" max="4" width="34" customWidth="1"/>
    <col min="5" max="5" width="24" customWidth="1"/>
    <col min="6" max="6" width="23" customWidth="1"/>
  </cols>
  <sheetData>
    <row r="1" ht="24" customHeight="1">
      <c r="A1" s="1" t="inlineStr">
        <is>
          <t xml:space="preserve">03 / COST &amp; PRICE</t>
        </is>
      </c>
    </row>
    <row r="3" ht="30" customHeight="1">
      <c r="A3" s="10" t="inlineStr">
        <is>
          <t xml:space="preserve">Use one currency for all money inputs. Taxes and selling charges are included only if you explicitly add them to your assumptions.</t>
        </is>
      </c>
    </row>
    <row r="5" ht="26" customHeight="1">
      <c r="A5" s="8" t="inlineStr">
        <is>
          <t xml:space="preserve">Added carrier cost per g</t>
        </is>
      </c>
      <c r="B5" s="12">
        <v>0.03</v>
      </c>
      <c r="D5" s="9" t="inlineStr">
        <is>
          <t xml:space="preserve">BATCH ASSUMPTIONS</t>
        </is>
      </c>
    </row>
    <row r="6" ht="26" customHeight="1">
      <c r="A6" s="8" t="inlineStr">
        <is>
          <t xml:space="preserve">Packaging per complete bottle</t>
        </is>
      </c>
      <c r="B6" s="12">
        <v>2.5</v>
      </c>
      <c r="D6" s="8" t="inlineStr">
        <is>
          <t xml:space="preserve">Planned bottles</t>
        </is>
      </c>
      <c r="E6" s="14">
        <f>'Batch plan'!B15</f>
        <v>10</v>
      </c>
    </row>
    <row r="7" ht="26" customHeight="1">
      <c r="A7" s="8" t="inlineStr">
        <is>
          <t xml:space="preserve">Labour hours per batch</t>
        </is>
      </c>
      <c r="B7" s="12">
        <v>0.5</v>
      </c>
      <c r="D7" s="8" t="inlineStr">
        <is>
          <t xml:space="preserve">Starting blend mass (g)</t>
        </is>
      </c>
      <c r="E7" s="5">
        <f>'Batch plan'!B11</f>
        <v>105.26315789473685</v>
      </c>
    </row>
    <row r="8" ht="26" customHeight="1">
      <c r="A8" s="8" t="inlineStr">
        <is>
          <t xml:space="preserve">Labour rate per hour</t>
        </is>
      </c>
      <c r="B8" s="12">
        <v>20</v>
      </c>
      <c r="D8" s="8" t="inlineStr">
        <is>
          <t xml:space="preserve">Concentrate dose (%)</t>
        </is>
      </c>
      <c r="E8" s="6">
        <f>'Batch plan'!B6</f>
        <v>20</v>
      </c>
    </row>
    <row r="9" ht="26" customHeight="1">
      <c r="A9" s="8" t="inlineStr">
        <is>
          <t xml:space="preserve">Other batch costs / overhead</t>
        </is>
      </c>
      <c r="B9" s="12">
        <v>10</v>
      </c>
    </row>
    <row r="10" ht="26" customHeight="1">
      <c r="A10" s="8" t="inlineStr">
        <is>
          <t xml:space="preserve">Target gross margin (%)</t>
        </is>
      </c>
      <c r="B10" s="13">
        <v>60</v>
      </c>
      <c r="D10" s="10" t="inlineStr">
        <is>
          <t xml:space="preserve">Change these on Batch plan.</t>
        </is>
      </c>
    </row>
    <row r="11" ht="26" customHeight="1">
      <c r="A11" s="8" t="inlineStr">
        <is>
          <t xml:space="preserve">Compare with markup (%)</t>
        </is>
      </c>
      <c r="B11" s="13">
        <v>60</v>
      </c>
    </row>
    <row r="12" ht="24" customHeight="1">
      <c r="D12" s="10" t="str">
        <f>IF(E6&gt;0,IF(SUM('Formula'!C10:C29)&gt;0,"INPUTS READY / CHECK ALL YOUR COSTS","ADD FORMULA PARTS BEFORE USING PRICES"),"NO COMPLETE BOTTLES / ADJUST BATCH")</f>
        <v>INPUTS READY / CHECK ALL YOUR COSTS</v>
      </c>
    </row>
    <row r="14" ht="29" customHeight="1">
      <c r="A14" s="8" t="inlineStr">
        <is>
          <t xml:space="preserve">Concentrate material cost</t>
        </is>
      </c>
      <c r="B14" s="7">
        <f>SUM('Batch plan'!F20:F39)</f>
        <v>34.21052631578948</v>
      </c>
    </row>
    <row r="15" ht="29" customHeight="1">
      <c r="A15" s="8" t="inlineStr">
        <is>
          <t xml:space="preserve">Added carrier cost</t>
        </is>
      </c>
      <c r="B15" s="7">
        <f>'Batch plan'!B13*B5</f>
        <v>2.5263157894736845</v>
      </c>
    </row>
    <row r="16" ht="29" customHeight="1">
      <c r="A16" s="8" t="inlineStr">
        <is>
          <t xml:space="preserve">Packaging cost</t>
        </is>
      </c>
      <c r="B16" s="7">
        <f>E6*B6</f>
        <v>25</v>
      </c>
    </row>
    <row r="17" ht="29" customHeight="1">
      <c r="A17" s="8" t="inlineStr">
        <is>
          <t xml:space="preserve">Labour cost</t>
        </is>
      </c>
      <c r="B17" s="7">
        <f>B7*B8</f>
        <v>10</v>
      </c>
    </row>
    <row r="18" ht="29" customHeight="1">
      <c r="A18" s="8" t="inlineStr">
        <is>
          <t xml:space="preserve">Other batch costs</t>
        </is>
      </c>
      <c r="B18" s="7">
        <f>B9</f>
        <v>10</v>
      </c>
    </row>
    <row r="20" ht="29" customHeight="1">
      <c r="A20" s="11" t="inlineStr">
        <is>
          <t xml:space="preserve">TOTAL BATCH COST</t>
        </is>
      </c>
      <c r="B20" s="11">
        <f>SUM(B14:B18)</f>
        <v>81.73684210526316</v>
      </c>
    </row>
    <row r="21" ht="29" customHeight="1">
      <c r="A21" s="8" t="inlineStr">
        <is>
          <t xml:space="preserve">Cost per complete bottle</t>
        </is>
      </c>
      <c r="B21" s="7">
        <f>IF(E6&gt;0,B20/E6,0)</f>
        <v>8.173684210526316</v>
      </c>
    </row>
    <row r="24" ht="29" customHeight="1">
      <c r="A24" s="11" t="inlineStr">
        <is>
          <t xml:space="preserve">Price at target gross margin</t>
        </is>
      </c>
      <c r="B24" s="11">
        <f>IF(B10&lt;100,B21/(1-B10/100),0)</f>
        <v>20.434210526315788</v>
      </c>
      <c r="D24" s="8" t="inlineStr">
        <is>
          <t xml:space="preserve">Equivalent markup (%)</t>
        </is>
      </c>
      <c r="E24" s="6">
        <f>IF(B21&gt;0,(B24-B21)/B21*100,0)</f>
        <v>149.99999999999997</v>
      </c>
    </row>
    <row r="25" ht="29" customHeight="1">
      <c r="A25" s="8" t="inlineStr">
        <is>
          <t xml:space="preserve">Profit per bottle at that price</t>
        </is>
      </c>
      <c r="B25" s="7">
        <f>B24-B21</f>
        <v>12.260526315789471</v>
      </c>
    </row>
    <row r="27" ht="29" customHeight="1">
      <c r="A27" s="11" t="inlineStr">
        <is>
          <t xml:space="preserve">Price at comparison markup</t>
        </is>
      </c>
      <c r="B27" s="11">
        <f>B21*(1+B11/100)</f>
        <v>13.077894736842106</v>
      </c>
      <c r="D27" s="8" t="inlineStr">
        <is>
          <t xml:space="preserve">Resulting gross margin (%)</t>
        </is>
      </c>
      <c r="E27" s="6">
        <f>IF(B27&gt;0,(B27-B21)/B27*100,0)</f>
        <v>37.5</v>
      </c>
    </row>
    <row r="30" ht="24" customHeight="1">
      <c r="A30" s="10" t="inlineStr">
        <is>
          <t xml:space="preserve">A 60% margin means cost ÷ 0.40. A 60% markup means cost × 1.60. They produce different selling prices.</t>
        </is>
      </c>
    </row>
    <row r="33" ht="24" customHeight="1">
      <c r="A33" s="10" t="inlineStr">
        <is>
          <t xml:space="preserve">A zero-bottle plan returns zero per-bottle outputs: adjust fill mass or batch size before using the prices. All starting-material cost is allocated to complete bottles; remainder is not credited.</t>
        </is>
      </c>
    </row>
  </sheetData>
  <mergeCells count="7">
    <mergeCell ref="A1:F2"/>
    <mergeCell ref="A3:F3"/>
    <mergeCell ref="D5:F5"/>
    <mergeCell ref="D10:F10"/>
    <mergeCell ref="D12:F13"/>
    <mergeCell ref="A30:F31"/>
    <mergeCell ref="A33:F35"/>
  </mergeCells>
  <dataValidations count="2">
    <dataValidation type="decimal" operator="greaterThanOrEqual" allowBlank="1" showErrorMessage="1" showInputMessage="1" errorTitle="Check this input" error="Use a number at least 0 in the stated units." promptTitle="Editable input" prompt="Minimum 0 · use the units shown in the heading." sqref="B5:B9 B11">
      <formula1>0</formula1>
    </dataValidation>
    <dataValidation type="decimal" operator="between" allowBlank="1" showErrorMessage="1" showInputMessage="1" errorTitle="Check this input" error="Use a number from 0 to 99.99 in the stated units." promptTitle="Editable input" prompt="0 to 99.99 · use the units shown in the heading." sqref="B10">
      <formula1>0</formula1>
      <formula2>99.99</formula2>
    </dataValidation>
  </dataValidations>
  <printOptions horizontalCentered="1"/>
  <pageMargins left="0.25" right="0.25" top="0.4" bottom="0.4" header="0.2" footer="0.2"/>
  <pageSetup paperSize="9" orientation="landscape" fitToWidth="1" fitToHeight="0"/>
  <headerFooter>
    <oddFooter>&amp;LPerfume Bench · Costing&amp;RPage &amp;P of &amp;N</oddFooter>
  </headerFooter>
</worksheet>
</file>

<file path=xl/worksheets/sheet5.xml><?xml version="1.0" encoding="utf-8"?>
<worksheet xmlns="http://schemas.openxmlformats.org/spreadsheetml/2006/main">
  <sheetPr>
    <tabColor rgb="FF617563"/>
    <pageSetUpPr fitToPage="1"/>
  </sheetPr>
  <dimension ref="A1:J38"/>
  <sheetViews>
    <sheetView showGridLines="0" workbookViewId="0">
      <pane ySplit="9" topLeftCell="A10" activePane="bottomLeft" state="frozen"/>
    </sheetView>
  </sheetViews>
  <sheetFormatPr defaultRowHeight="24"/>
  <cols>
    <col min="1" max="1" width="20" customWidth="1"/>
    <col min="2" max="2" width="18" customWidth="1"/>
    <col min="3" max="3" width="24" customWidth="1"/>
    <col min="4" max="4" width="18" customWidth="1"/>
    <col min="5" max="5" width="18" customWidth="1"/>
    <col min="6" max="6" width="19" customWidth="1"/>
    <col min="7" max="7" width="18" customWidth="1"/>
    <col min="8" max="8" width="20" customWidth="1"/>
    <col min="9" max="9" width="20" customWidth="1"/>
    <col min="10" max="10" width="42" customWidth="1"/>
  </cols>
  <sheetData>
    <row r="1" ht="24" customHeight="1">
      <c r="A1" s="1" t="inlineStr">
        <is>
          <t xml:space="preserve">04 / BATCH RECORDS</t>
        </is>
      </c>
    </row>
    <row r="3" ht="30" customHeight="1">
      <c r="A3" s="10" t="inlineStr">
        <is>
          <t xml:space="preserve">One row per trial or production batch. Keep exact formula versions and material records with the workbook. Blank rows are ready to use.</t>
        </is>
      </c>
    </row>
    <row r="9" ht="40" customHeight="1">
      <c r="A9" s="3" t="inlineStr">
        <is>
          <t xml:space="preserve">Batch / trial ID</t>
        </is>
      </c>
      <c r="B9" s="3" t="inlineStr">
        <is>
          <t xml:space="preserve">Date YYYY-MM-DD</t>
        </is>
      </c>
      <c r="C9" s="3" t="inlineStr">
        <is>
          <t xml:space="preserve">Formula + version</t>
        </is>
      </c>
      <c r="D9" s="3" t="inlineStr">
        <is>
          <t xml:space="preserve">Planned mass (g)</t>
        </is>
      </c>
      <c r="E9" s="3" t="inlineStr">
        <is>
          <t xml:space="preserve">Recovered mass (g)</t>
        </is>
      </c>
      <c r="F9" s="3" t="inlineStr">
        <is>
          <t xml:space="preserve">Recovery %</t>
        </is>
      </c>
      <c r="G9" s="3" t="inlineStr">
        <is>
          <t xml:space="preserve">Bottle count</t>
        </is>
      </c>
      <c r="H9" s="3" t="inlineStr">
        <is>
          <t xml:space="preserve">Fill mass (g)</t>
        </is>
      </c>
      <c r="I9" s="3" t="inlineStr">
        <is>
          <t xml:space="preserve">Remainder (g)</t>
        </is>
      </c>
      <c r="J9" s="3" t="inlineStr">
        <is>
          <t xml:space="preserve">Changes / lots / observations</t>
        </is>
      </c>
    </row>
    <row r="10" ht="33" customHeight="1">
      <c r="A10" s="4" t="inlineStr">
        <is>
          <t xml:space="preserve"/>
        </is>
      </c>
      <c r="B10" s="4" t="inlineStr">
        <is>
          <t xml:space="preserve"/>
        </is>
      </c>
      <c r="C10" s="4" t="inlineStr">
        <is>
          <t xml:space="preserve"/>
        </is>
      </c>
      <c r="D10" s="4">
        <v>0</v>
      </c>
      <c r="E10" s="4">
        <v>0</v>
      </c>
      <c r="F10" s="6">
        <f>IF(D10&gt;0,E10/D10*100,0)</f>
        <v>0</v>
      </c>
      <c r="G10" s="12">
        <v>0</v>
      </c>
      <c r="H10" s="12">
        <v>0</v>
      </c>
      <c r="I10" s="5">
        <f>E10-G10*H10</f>
        <v>0</v>
      </c>
      <c r="J10" s="4" t="inlineStr">
        <is>
          <t xml:space="preserve"/>
        </is>
      </c>
    </row>
    <row r="11" ht="33" customHeight="1">
      <c r="A11" s="4" t="inlineStr">
        <is>
          <t xml:space="preserve"/>
        </is>
      </c>
      <c r="B11" s="4" t="inlineStr">
        <is>
          <t xml:space="preserve"/>
        </is>
      </c>
      <c r="C11" s="4" t="inlineStr">
        <is>
          <t xml:space="preserve"/>
        </is>
      </c>
      <c r="D11" s="4">
        <v>0</v>
      </c>
      <c r="E11" s="4">
        <v>0</v>
      </c>
      <c r="F11" s="6">
        <f>IF(D11&gt;0,E11/D11*100,0)</f>
        <v>0</v>
      </c>
      <c r="G11" s="12">
        <v>0</v>
      </c>
      <c r="H11" s="12">
        <v>0</v>
      </c>
      <c r="I11" s="5">
        <f>E11-G11*H11</f>
        <v>0</v>
      </c>
      <c r="J11" s="4" t="inlineStr">
        <is>
          <t xml:space="preserve"/>
        </is>
      </c>
    </row>
    <row r="12" ht="33" customHeight="1">
      <c r="A12" s="4" t="inlineStr">
        <is>
          <t xml:space="preserve"/>
        </is>
      </c>
      <c r="B12" s="4" t="inlineStr">
        <is>
          <t xml:space="preserve"/>
        </is>
      </c>
      <c r="C12" s="4" t="inlineStr">
        <is>
          <t xml:space="preserve"/>
        </is>
      </c>
      <c r="D12" s="4">
        <v>0</v>
      </c>
      <c r="E12" s="4">
        <v>0</v>
      </c>
      <c r="F12" s="6">
        <f>IF(D12&gt;0,E12/D12*100,0)</f>
        <v>0</v>
      </c>
      <c r="G12" s="12">
        <v>0</v>
      </c>
      <c r="H12" s="12">
        <v>0</v>
      </c>
      <c r="I12" s="5">
        <f>E12-G12*H12</f>
        <v>0</v>
      </c>
      <c r="J12" s="4" t="inlineStr">
        <is>
          <t xml:space="preserve"/>
        </is>
      </c>
    </row>
    <row r="13" ht="33" customHeight="1">
      <c r="A13" s="4" t="inlineStr">
        <is>
          <t xml:space="preserve"/>
        </is>
      </c>
      <c r="B13" s="4" t="inlineStr">
        <is>
          <t xml:space="preserve"/>
        </is>
      </c>
      <c r="C13" s="4" t="inlineStr">
        <is>
          <t xml:space="preserve"/>
        </is>
      </c>
      <c r="D13" s="4">
        <v>0</v>
      </c>
      <c r="E13" s="4">
        <v>0</v>
      </c>
      <c r="F13" s="6">
        <f>IF(D13&gt;0,E13/D13*100,0)</f>
        <v>0</v>
      </c>
      <c r="G13" s="12">
        <v>0</v>
      </c>
      <c r="H13" s="12">
        <v>0</v>
      </c>
      <c r="I13" s="5">
        <f>E13-G13*H13</f>
        <v>0</v>
      </c>
      <c r="J13" s="4" t="inlineStr">
        <is>
          <t xml:space="preserve"/>
        </is>
      </c>
    </row>
    <row r="14" ht="33" customHeight="1">
      <c r="A14" s="4" t="inlineStr">
        <is>
          <t xml:space="preserve"/>
        </is>
      </c>
      <c r="B14" s="4" t="inlineStr">
        <is>
          <t xml:space="preserve"/>
        </is>
      </c>
      <c r="C14" s="4" t="inlineStr">
        <is>
          <t xml:space="preserve"/>
        </is>
      </c>
      <c r="D14" s="4">
        <v>0</v>
      </c>
      <c r="E14" s="4">
        <v>0</v>
      </c>
      <c r="F14" s="6">
        <f>IF(D14&gt;0,E14/D14*100,0)</f>
        <v>0</v>
      </c>
      <c r="G14" s="12">
        <v>0</v>
      </c>
      <c r="H14" s="12">
        <v>0</v>
      </c>
      <c r="I14" s="5">
        <f>E14-G14*H14</f>
        <v>0</v>
      </c>
      <c r="J14" s="4" t="inlineStr">
        <is>
          <t xml:space="preserve"/>
        </is>
      </c>
    </row>
    <row r="15" ht="33" customHeight="1">
      <c r="A15" s="4" t="inlineStr">
        <is>
          <t xml:space="preserve"/>
        </is>
      </c>
      <c r="B15" s="4" t="inlineStr">
        <is>
          <t xml:space="preserve"/>
        </is>
      </c>
      <c r="C15" s="4" t="inlineStr">
        <is>
          <t xml:space="preserve"/>
        </is>
      </c>
      <c r="D15" s="4">
        <v>0</v>
      </c>
      <c r="E15" s="4">
        <v>0</v>
      </c>
      <c r="F15" s="6">
        <f>IF(D15&gt;0,E15/D15*100,0)</f>
        <v>0</v>
      </c>
      <c r="G15" s="12">
        <v>0</v>
      </c>
      <c r="H15" s="12">
        <v>0</v>
      </c>
      <c r="I15" s="5">
        <f>E15-G15*H15</f>
        <v>0</v>
      </c>
      <c r="J15" s="4" t="inlineStr">
        <is>
          <t xml:space="preserve"/>
        </is>
      </c>
    </row>
    <row r="16" ht="33" customHeight="1">
      <c r="A16" s="4" t="inlineStr">
        <is>
          <t xml:space="preserve"/>
        </is>
      </c>
      <c r="B16" s="4" t="inlineStr">
        <is>
          <t xml:space="preserve"/>
        </is>
      </c>
      <c r="C16" s="4" t="inlineStr">
        <is>
          <t xml:space="preserve"/>
        </is>
      </c>
      <c r="D16" s="4">
        <v>0</v>
      </c>
      <c r="E16" s="4">
        <v>0</v>
      </c>
      <c r="F16" s="6">
        <f>IF(D16&gt;0,E16/D16*100,0)</f>
        <v>0</v>
      </c>
      <c r="G16" s="12">
        <v>0</v>
      </c>
      <c r="H16" s="12">
        <v>0</v>
      </c>
      <c r="I16" s="5">
        <f>E16-G16*H16</f>
        <v>0</v>
      </c>
      <c r="J16" s="4" t="inlineStr">
        <is>
          <t xml:space="preserve"/>
        </is>
      </c>
    </row>
    <row r="17" ht="33" customHeight="1">
      <c r="A17" s="4" t="inlineStr">
        <is>
          <t xml:space="preserve"/>
        </is>
      </c>
      <c r="B17" s="4" t="inlineStr">
        <is>
          <t xml:space="preserve"/>
        </is>
      </c>
      <c r="C17" s="4" t="inlineStr">
        <is>
          <t xml:space="preserve"/>
        </is>
      </c>
      <c r="D17" s="4">
        <v>0</v>
      </c>
      <c r="E17" s="4">
        <v>0</v>
      </c>
      <c r="F17" s="6">
        <f>IF(D17&gt;0,E17/D17*100,0)</f>
        <v>0</v>
      </c>
      <c r="G17" s="12">
        <v>0</v>
      </c>
      <c r="H17" s="12">
        <v>0</v>
      </c>
      <c r="I17" s="5">
        <f>E17-G17*H17</f>
        <v>0</v>
      </c>
      <c r="J17" s="4" t="inlineStr">
        <is>
          <t xml:space="preserve"/>
        </is>
      </c>
    </row>
    <row r="18" ht="33" customHeight="1">
      <c r="A18" s="4" t="inlineStr">
        <is>
          <t xml:space="preserve"/>
        </is>
      </c>
      <c r="B18" s="4" t="inlineStr">
        <is>
          <t xml:space="preserve"/>
        </is>
      </c>
      <c r="C18" s="4" t="inlineStr">
        <is>
          <t xml:space="preserve"/>
        </is>
      </c>
      <c r="D18" s="4">
        <v>0</v>
      </c>
      <c r="E18" s="4">
        <v>0</v>
      </c>
      <c r="F18" s="6">
        <f>IF(D18&gt;0,E18/D18*100,0)</f>
        <v>0</v>
      </c>
      <c r="G18" s="12">
        <v>0</v>
      </c>
      <c r="H18" s="12">
        <v>0</v>
      </c>
      <c r="I18" s="5">
        <f>E18-G18*H18</f>
        <v>0</v>
      </c>
      <c r="J18" s="4" t="inlineStr">
        <is>
          <t xml:space="preserve"/>
        </is>
      </c>
    </row>
    <row r="19" ht="33" customHeight="1">
      <c r="A19" s="4" t="inlineStr">
        <is>
          <t xml:space="preserve"/>
        </is>
      </c>
      <c r="B19" s="4" t="inlineStr">
        <is>
          <t xml:space="preserve"/>
        </is>
      </c>
      <c r="C19" s="4" t="inlineStr">
        <is>
          <t xml:space="preserve"/>
        </is>
      </c>
      <c r="D19" s="4">
        <v>0</v>
      </c>
      <c r="E19" s="4">
        <v>0</v>
      </c>
      <c r="F19" s="6">
        <f>IF(D19&gt;0,E19/D19*100,0)</f>
        <v>0</v>
      </c>
      <c r="G19" s="12">
        <v>0</v>
      </c>
      <c r="H19" s="12">
        <v>0</v>
      </c>
      <c r="I19" s="5">
        <f>E19-G19*H19</f>
        <v>0</v>
      </c>
      <c r="J19" s="4" t="inlineStr">
        <is>
          <t xml:space="preserve"/>
        </is>
      </c>
    </row>
    <row r="20" ht="33" customHeight="1">
      <c r="A20" s="4" t="inlineStr">
        <is>
          <t xml:space="preserve"/>
        </is>
      </c>
      <c r="B20" s="4" t="inlineStr">
        <is>
          <t xml:space="preserve"/>
        </is>
      </c>
      <c r="C20" s="4" t="inlineStr">
        <is>
          <t xml:space="preserve"/>
        </is>
      </c>
      <c r="D20" s="4">
        <v>0</v>
      </c>
      <c r="E20" s="4">
        <v>0</v>
      </c>
      <c r="F20" s="6">
        <f>IF(D20&gt;0,E20/D20*100,0)</f>
        <v>0</v>
      </c>
      <c r="G20" s="12">
        <v>0</v>
      </c>
      <c r="H20" s="12">
        <v>0</v>
      </c>
      <c r="I20" s="5">
        <f>E20-G20*H20</f>
        <v>0</v>
      </c>
      <c r="J20" s="4" t="inlineStr">
        <is>
          <t xml:space="preserve"/>
        </is>
      </c>
    </row>
    <row r="21" ht="33" customHeight="1">
      <c r="A21" s="4" t="inlineStr">
        <is>
          <t xml:space="preserve"/>
        </is>
      </c>
      <c r="B21" s="4" t="inlineStr">
        <is>
          <t xml:space="preserve"/>
        </is>
      </c>
      <c r="C21" s="4" t="inlineStr">
        <is>
          <t xml:space="preserve"/>
        </is>
      </c>
      <c r="D21" s="4">
        <v>0</v>
      </c>
      <c r="E21" s="4">
        <v>0</v>
      </c>
      <c r="F21" s="6">
        <f>IF(D21&gt;0,E21/D21*100,0)</f>
        <v>0</v>
      </c>
      <c r="G21" s="12">
        <v>0</v>
      </c>
      <c r="H21" s="12">
        <v>0</v>
      </c>
      <c r="I21" s="5">
        <f>E21-G21*H21</f>
        <v>0</v>
      </c>
      <c r="J21" s="4" t="inlineStr">
        <is>
          <t xml:space="preserve"/>
        </is>
      </c>
    </row>
    <row r="22" ht="33" customHeight="1">
      <c r="A22" s="4" t="inlineStr">
        <is>
          <t xml:space="preserve"/>
        </is>
      </c>
      <c r="B22" s="4" t="inlineStr">
        <is>
          <t xml:space="preserve"/>
        </is>
      </c>
      <c r="C22" s="4" t="inlineStr">
        <is>
          <t xml:space="preserve"/>
        </is>
      </c>
      <c r="D22" s="4">
        <v>0</v>
      </c>
      <c r="E22" s="4">
        <v>0</v>
      </c>
      <c r="F22" s="6">
        <f>IF(D22&gt;0,E22/D22*100,0)</f>
        <v>0</v>
      </c>
      <c r="G22" s="12">
        <v>0</v>
      </c>
      <c r="H22" s="12">
        <v>0</v>
      </c>
      <c r="I22" s="5">
        <f>E22-G22*H22</f>
        <v>0</v>
      </c>
      <c r="J22" s="4" t="inlineStr">
        <is>
          <t xml:space="preserve"/>
        </is>
      </c>
    </row>
    <row r="23" ht="33" customHeight="1">
      <c r="A23" s="4" t="inlineStr">
        <is>
          <t xml:space="preserve"/>
        </is>
      </c>
      <c r="B23" s="4" t="inlineStr">
        <is>
          <t xml:space="preserve"/>
        </is>
      </c>
      <c r="C23" s="4" t="inlineStr">
        <is>
          <t xml:space="preserve"/>
        </is>
      </c>
      <c r="D23" s="4">
        <v>0</v>
      </c>
      <c r="E23" s="4">
        <v>0</v>
      </c>
      <c r="F23" s="6">
        <f>IF(D23&gt;0,E23/D23*100,0)</f>
        <v>0</v>
      </c>
      <c r="G23" s="12">
        <v>0</v>
      </c>
      <c r="H23" s="12">
        <v>0</v>
      </c>
      <c r="I23" s="5">
        <f>E23-G23*H23</f>
        <v>0</v>
      </c>
      <c r="J23" s="4" t="inlineStr">
        <is>
          <t xml:space="preserve"/>
        </is>
      </c>
    </row>
    <row r="24" ht="33" customHeight="1">
      <c r="A24" s="4" t="inlineStr">
        <is>
          <t xml:space="preserve"/>
        </is>
      </c>
      <c r="B24" s="4" t="inlineStr">
        <is>
          <t xml:space="preserve"/>
        </is>
      </c>
      <c r="C24" s="4" t="inlineStr">
        <is>
          <t xml:space="preserve"/>
        </is>
      </c>
      <c r="D24" s="4">
        <v>0</v>
      </c>
      <c r="E24" s="4">
        <v>0</v>
      </c>
      <c r="F24" s="6">
        <f>IF(D24&gt;0,E24/D24*100,0)</f>
        <v>0</v>
      </c>
      <c r="G24" s="12">
        <v>0</v>
      </c>
      <c r="H24" s="12">
        <v>0</v>
      </c>
      <c r="I24" s="5">
        <f>E24-G24*H24</f>
        <v>0</v>
      </c>
      <c r="J24" s="4" t="inlineStr">
        <is>
          <t xml:space="preserve"/>
        </is>
      </c>
    </row>
    <row r="25" ht="33" customHeight="1">
      <c r="A25" s="4" t="inlineStr">
        <is>
          <t xml:space="preserve"/>
        </is>
      </c>
      <c r="B25" s="4" t="inlineStr">
        <is>
          <t xml:space="preserve"/>
        </is>
      </c>
      <c r="C25" s="4" t="inlineStr">
        <is>
          <t xml:space="preserve"/>
        </is>
      </c>
      <c r="D25" s="4">
        <v>0</v>
      </c>
      <c r="E25" s="4">
        <v>0</v>
      </c>
      <c r="F25" s="6">
        <f>IF(D25&gt;0,E25/D25*100,0)</f>
        <v>0</v>
      </c>
      <c r="G25" s="12">
        <v>0</v>
      </c>
      <c r="H25" s="12">
        <v>0</v>
      </c>
      <c r="I25" s="5">
        <f>E25-G25*H25</f>
        <v>0</v>
      </c>
      <c r="J25" s="4" t="inlineStr">
        <is>
          <t xml:space="preserve"/>
        </is>
      </c>
    </row>
    <row r="26" ht="33" customHeight="1">
      <c r="A26" s="4" t="inlineStr">
        <is>
          <t xml:space="preserve"/>
        </is>
      </c>
      <c r="B26" s="4" t="inlineStr">
        <is>
          <t xml:space="preserve"/>
        </is>
      </c>
      <c r="C26" s="4" t="inlineStr">
        <is>
          <t xml:space="preserve"/>
        </is>
      </c>
      <c r="D26" s="4">
        <v>0</v>
      </c>
      <c r="E26" s="4">
        <v>0</v>
      </c>
      <c r="F26" s="6">
        <f>IF(D26&gt;0,E26/D26*100,0)</f>
        <v>0</v>
      </c>
      <c r="G26" s="12">
        <v>0</v>
      </c>
      <c r="H26" s="12">
        <v>0</v>
      </c>
      <c r="I26" s="5">
        <f>E26-G26*H26</f>
        <v>0</v>
      </c>
      <c r="J26" s="4" t="inlineStr">
        <is>
          <t xml:space="preserve"/>
        </is>
      </c>
    </row>
    <row r="27" ht="33" customHeight="1">
      <c r="A27" s="4" t="inlineStr">
        <is>
          <t xml:space="preserve"/>
        </is>
      </c>
      <c r="B27" s="4" t="inlineStr">
        <is>
          <t xml:space="preserve"/>
        </is>
      </c>
      <c r="C27" s="4" t="inlineStr">
        <is>
          <t xml:space="preserve"/>
        </is>
      </c>
      <c r="D27" s="4">
        <v>0</v>
      </c>
      <c r="E27" s="4">
        <v>0</v>
      </c>
      <c r="F27" s="6">
        <f>IF(D27&gt;0,E27/D27*100,0)</f>
        <v>0</v>
      </c>
      <c r="G27" s="12">
        <v>0</v>
      </c>
      <c r="H27" s="12">
        <v>0</v>
      </c>
      <c r="I27" s="5">
        <f>E27-G27*H27</f>
        <v>0</v>
      </c>
      <c r="J27" s="4" t="inlineStr">
        <is>
          <t xml:space="preserve"/>
        </is>
      </c>
    </row>
    <row r="28" ht="33" customHeight="1">
      <c r="A28" s="4" t="inlineStr">
        <is>
          <t xml:space="preserve"/>
        </is>
      </c>
      <c r="B28" s="4" t="inlineStr">
        <is>
          <t xml:space="preserve"/>
        </is>
      </c>
      <c r="C28" s="4" t="inlineStr">
        <is>
          <t xml:space="preserve"/>
        </is>
      </c>
      <c r="D28" s="4">
        <v>0</v>
      </c>
      <c r="E28" s="4">
        <v>0</v>
      </c>
      <c r="F28" s="6">
        <f>IF(D28&gt;0,E28/D28*100,0)</f>
        <v>0</v>
      </c>
      <c r="G28" s="12">
        <v>0</v>
      </c>
      <c r="H28" s="12">
        <v>0</v>
      </c>
      <c r="I28" s="5">
        <f>E28-G28*H28</f>
        <v>0</v>
      </c>
      <c r="J28" s="4" t="inlineStr">
        <is>
          <t xml:space="preserve"/>
        </is>
      </c>
    </row>
    <row r="29" ht="33" customHeight="1">
      <c r="A29" s="4" t="inlineStr">
        <is>
          <t xml:space="preserve"/>
        </is>
      </c>
      <c r="B29" s="4" t="inlineStr">
        <is>
          <t xml:space="preserve"/>
        </is>
      </c>
      <c r="C29" s="4" t="inlineStr">
        <is>
          <t xml:space="preserve"/>
        </is>
      </c>
      <c r="D29" s="4">
        <v>0</v>
      </c>
      <c r="E29" s="4">
        <v>0</v>
      </c>
      <c r="F29" s="6">
        <f>IF(D29&gt;0,E29/D29*100,0)</f>
        <v>0</v>
      </c>
      <c r="G29" s="12">
        <v>0</v>
      </c>
      <c r="H29" s="12">
        <v>0</v>
      </c>
      <c r="I29" s="5">
        <f>E29-G29*H29</f>
        <v>0</v>
      </c>
      <c r="J29" s="4" t="inlineStr">
        <is>
          <t xml:space="preserve"/>
        </is>
      </c>
    </row>
    <row r="30" ht="33" customHeight="1">
      <c r="A30" s="4" t="inlineStr">
        <is>
          <t xml:space="preserve"/>
        </is>
      </c>
      <c r="B30" s="4" t="inlineStr">
        <is>
          <t xml:space="preserve"/>
        </is>
      </c>
      <c r="C30" s="4" t="inlineStr">
        <is>
          <t xml:space="preserve"/>
        </is>
      </c>
      <c r="D30" s="4">
        <v>0</v>
      </c>
      <c r="E30" s="4">
        <v>0</v>
      </c>
      <c r="F30" s="6">
        <f>IF(D30&gt;0,E30/D30*100,0)</f>
        <v>0</v>
      </c>
      <c r="G30" s="12">
        <v>0</v>
      </c>
      <c r="H30" s="12">
        <v>0</v>
      </c>
      <c r="I30" s="5">
        <f>E30-G30*H30</f>
        <v>0</v>
      </c>
      <c r="J30" s="4" t="inlineStr">
        <is>
          <t xml:space="preserve"/>
        </is>
      </c>
    </row>
    <row r="31" ht="33" customHeight="1">
      <c r="A31" s="4" t="inlineStr">
        <is>
          <t xml:space="preserve"/>
        </is>
      </c>
      <c r="B31" s="4" t="inlineStr">
        <is>
          <t xml:space="preserve"/>
        </is>
      </c>
      <c r="C31" s="4" t="inlineStr">
        <is>
          <t xml:space="preserve"/>
        </is>
      </c>
      <c r="D31" s="4">
        <v>0</v>
      </c>
      <c r="E31" s="4">
        <v>0</v>
      </c>
      <c r="F31" s="6">
        <f>IF(D31&gt;0,E31/D31*100,0)</f>
        <v>0</v>
      </c>
      <c r="G31" s="12">
        <v>0</v>
      </c>
      <c r="H31" s="12">
        <v>0</v>
      </c>
      <c r="I31" s="5">
        <f>E31-G31*H31</f>
        <v>0</v>
      </c>
      <c r="J31" s="4" t="inlineStr">
        <is>
          <t xml:space="preserve"/>
        </is>
      </c>
    </row>
    <row r="32" ht="33" customHeight="1">
      <c r="A32" s="4" t="inlineStr">
        <is>
          <t xml:space="preserve"/>
        </is>
      </c>
      <c r="B32" s="4" t="inlineStr">
        <is>
          <t xml:space="preserve"/>
        </is>
      </c>
      <c r="C32" s="4" t="inlineStr">
        <is>
          <t xml:space="preserve"/>
        </is>
      </c>
      <c r="D32" s="4">
        <v>0</v>
      </c>
      <c r="E32" s="4">
        <v>0</v>
      </c>
      <c r="F32" s="6">
        <f>IF(D32&gt;0,E32/D32*100,0)</f>
        <v>0</v>
      </c>
      <c r="G32" s="12">
        <v>0</v>
      </c>
      <c r="H32" s="12">
        <v>0</v>
      </c>
      <c r="I32" s="5">
        <f>E32-G32*H32</f>
        <v>0</v>
      </c>
      <c r="J32" s="4" t="inlineStr">
        <is>
          <t xml:space="preserve"/>
        </is>
      </c>
    </row>
    <row r="33" ht="33" customHeight="1">
      <c r="A33" s="4" t="inlineStr">
        <is>
          <t xml:space="preserve"/>
        </is>
      </c>
      <c r="B33" s="4" t="inlineStr">
        <is>
          <t xml:space="preserve"/>
        </is>
      </c>
      <c r="C33" s="4" t="inlineStr">
        <is>
          <t xml:space="preserve"/>
        </is>
      </c>
      <c r="D33" s="4">
        <v>0</v>
      </c>
      <c r="E33" s="4">
        <v>0</v>
      </c>
      <c r="F33" s="6">
        <f>IF(D33&gt;0,E33/D33*100,0)</f>
        <v>0</v>
      </c>
      <c r="G33" s="12">
        <v>0</v>
      </c>
      <c r="H33" s="12">
        <v>0</v>
      </c>
      <c r="I33" s="5">
        <f>E33-G33*H33</f>
        <v>0</v>
      </c>
      <c r="J33" s="4" t="inlineStr">
        <is>
          <t xml:space="preserve"/>
        </is>
      </c>
    </row>
    <row r="34" ht="33" customHeight="1">
      <c r="A34" s="4" t="inlineStr">
        <is>
          <t xml:space="preserve"/>
        </is>
      </c>
      <c r="B34" s="4" t="inlineStr">
        <is>
          <t xml:space="preserve"/>
        </is>
      </c>
      <c r="C34" s="4" t="inlineStr">
        <is>
          <t xml:space="preserve"/>
        </is>
      </c>
      <c r="D34" s="4">
        <v>0</v>
      </c>
      <c r="E34" s="4">
        <v>0</v>
      </c>
      <c r="F34" s="6">
        <f>IF(D34&gt;0,E34/D34*100,0)</f>
        <v>0</v>
      </c>
      <c r="G34" s="12">
        <v>0</v>
      </c>
      <c r="H34" s="12">
        <v>0</v>
      </c>
      <c r="I34" s="5">
        <f>E34-G34*H34</f>
        <v>0</v>
      </c>
      <c r="J34" s="4" t="inlineStr">
        <is>
          <t xml:space="preserve"/>
        </is>
      </c>
    </row>
    <row r="36" ht="24" customHeight="1">
      <c r="A36" s="10" t="inlineStr">
        <is>
          <t xml:space="preserve">A negative remainder means recorded bottle fills exceed recovered mass. Recheck the measurements. Recovery is an observation, not a correction to the original formula.</t>
        </is>
      </c>
    </row>
  </sheetData>
  <autoFilter ref="A9:J34"/>
  <mergeCells count="3">
    <mergeCell ref="A1:J2"/>
    <mergeCell ref="A3:J3"/>
    <mergeCell ref="A36:J37"/>
  </mergeCells>
  <conditionalFormatting sqref="I10:I34">
    <cfRule type="cellIs" dxfId="0" priority="1" operator="lessThan">
      <formula>0</formula>
    </cfRule>
  </conditionalFormatting>
  <dataValidations count="2">
    <dataValidation type="decimal" operator="greaterThanOrEqual" allowBlank="1" showErrorMessage="1" showInputMessage="1" errorTitle="Check this input" error="Use a number at least 0 in the stated units." promptTitle="Editable input" prompt="Minimum 0 · use the units shown in the heading." sqref="D10:E34 H10:H34">
      <formula1>0</formula1>
    </dataValidation>
    <dataValidation type="whole" operator="greaterThanOrEqual" allowBlank="1" showErrorMessage="1" showInputMessage="1" errorTitle="Check this input" error="Use a number at least 0 in the stated units." promptTitle="Editable input" prompt="Minimum 0 · use the units shown in the heading." sqref="G10:G34">
      <formula1>0</formula1>
    </dataValidation>
  </dataValidations>
  <printOptions horizontalCentered="1"/>
  <pageMargins left="0.25" right="0.25" top="0.4" bottom="0.4" header="0.2" footer="0.2"/>
  <pageSetup paperSize="9" orientation="landscape" fitToWidth="1" fitToHeight="0"/>
  <headerFooter>
    <oddFooter>&amp;LPerfume Bench · Batch log&amp;RPage &amp;P of &amp;N</oddFooter>
  </headerFooter>
</worksheet>
</file>

<file path=xl/worksheets/sheet6.xml><?xml version="1.0" encoding="utf-8"?>
<worksheet xmlns="http://schemas.openxmlformats.org/spreadsheetml/2006/main">
  <sheetPr>
    <tabColor rgb="FF617563"/>
    <pageSetUpPr fitToPage="1"/>
  </sheetPr>
  <dimension ref="A1:H34"/>
  <sheetViews>
    <sheetView showGridLines="0" workbookViewId="0">
      <pane ySplit="9" topLeftCell="A10" activePane="bottomLeft" state="frozen"/>
    </sheetView>
  </sheetViews>
  <sheetFormatPr defaultRowHeight="24"/>
  <cols>
    <col min="1" max="1" width="23" customWidth="1"/>
    <col min="2" max="2" width="20" customWidth="1"/>
    <col min="3" max="3" width="20" customWidth="1"/>
    <col min="4" max="4" width="16" customWidth="1"/>
    <col min="5" max="5" width="19" customWidth="1"/>
    <col min="6" max="6" width="18" customWidth="1"/>
    <col min="7" max="7" width="44" customWidth="1"/>
    <col min="8" max="8" width="42" customWidth="1"/>
  </cols>
  <sheetData>
    <row r="1" ht="24" customHeight="1">
      <c r="A1" s="1" t="inlineStr">
        <is>
          <t xml:space="preserve">05 / FIVE-ROUND BLOTTER LOG</t>
        </is>
      </c>
    </row>
    <row r="3" ht="30" customHeight="1">
      <c r="A3" s="10" t="inlineStr">
        <is>
          <t xml:space="preserve">Four reusable five-round studies. Choose your own observation times; write what you perceive. Intensity scale: 0 = not perceived, 5 = very strong.</t>
        </is>
      </c>
    </row>
    <row r="5" ht="24" customHeight="1">
      <c r="A5" s="9" t="inlineStr">
        <is>
          <t xml:space="preserve">Study / material / stock / solvent / date</t>
        </is>
      </c>
      <c r="E5" s="10" t="inlineStr">
        <is>
          <t xml:space="preserve">Keep preparation and evaluation conditions consistent.</t>
        </is>
      </c>
    </row>
    <row r="9" ht="45" customHeight="1">
      <c r="A9" s="3" t="inlineStr">
        <is>
          <t xml:space="preserve">Trial / sample ID</t>
        </is>
      </c>
      <c r="B9" s="3" t="inlineStr">
        <is>
          <t xml:space="preserve">Date YYYY-MM-DD</t>
        </is>
      </c>
      <c r="C9" s="3" t="inlineStr">
        <is>
          <t xml:space="preserve">Stock strength %</t>
        </is>
      </c>
      <c r="D9" s="3" t="inlineStr">
        <is>
          <t xml:space="preserve">Round 1–5</t>
        </is>
      </c>
      <c r="E9" s="3" t="inlineStr">
        <is>
          <t xml:space="preserve">Elapsed time (min)</t>
        </is>
      </c>
      <c r="F9" s="3" t="inlineStr">
        <is>
          <t xml:space="preserve">Intensity 0–5</t>
        </is>
      </c>
      <c r="G9" s="3" t="inlineStr">
        <is>
          <t xml:space="preserve">Descriptors / changes since last round</t>
        </is>
      </c>
      <c r="H9" s="3" t="inlineStr">
        <is>
          <t xml:space="preserve">Compare / question / next change</t>
        </is>
      </c>
    </row>
    <row r="10" ht="40" customHeight="1">
      <c r="A10" s="4" t="inlineStr">
        <is>
          <t xml:space="preserve"/>
        </is>
      </c>
      <c r="B10" s="4" t="inlineStr">
        <is>
          <t xml:space="preserve"/>
        </is>
      </c>
      <c r="C10" s="4" t="inlineStr">
        <is>
          <t xml:space="preserve"/>
        </is>
      </c>
      <c r="D10" s="4">
        <v>1</v>
      </c>
      <c r="E10" s="4" t="inlineStr">
        <is>
          <t xml:space="preserve"/>
        </is>
      </c>
      <c r="F10" s="4" t="inlineStr">
        <is>
          <t xml:space="preserve"/>
        </is>
      </c>
      <c r="G10" s="4" t="inlineStr">
        <is>
          <t xml:space="preserve"/>
        </is>
      </c>
      <c r="H10" s="4" t="inlineStr">
        <is>
          <t xml:space="preserve"/>
        </is>
      </c>
    </row>
    <row r="11" ht="40" customHeight="1">
      <c r="A11" s="4" t="inlineStr">
        <is>
          <t xml:space="preserve"/>
        </is>
      </c>
      <c r="B11" s="4" t="inlineStr">
        <is>
          <t xml:space="preserve"/>
        </is>
      </c>
      <c r="C11" s="4" t="inlineStr">
        <is>
          <t xml:space="preserve"/>
        </is>
      </c>
      <c r="D11" s="4">
        <v>2</v>
      </c>
      <c r="E11" s="4" t="inlineStr">
        <is>
          <t xml:space="preserve"/>
        </is>
      </c>
      <c r="F11" s="4" t="inlineStr">
        <is>
          <t xml:space="preserve"/>
        </is>
      </c>
      <c r="G11" s="4" t="inlineStr">
        <is>
          <t xml:space="preserve"/>
        </is>
      </c>
      <c r="H11" s="4" t="inlineStr">
        <is>
          <t xml:space="preserve"/>
        </is>
      </c>
    </row>
    <row r="12" ht="40" customHeight="1">
      <c r="A12" s="4" t="inlineStr">
        <is>
          <t xml:space="preserve"/>
        </is>
      </c>
      <c r="B12" s="4" t="inlineStr">
        <is>
          <t xml:space="preserve"/>
        </is>
      </c>
      <c r="C12" s="4" t="inlineStr">
        <is>
          <t xml:space="preserve"/>
        </is>
      </c>
      <c r="D12" s="4">
        <v>3</v>
      </c>
      <c r="E12" s="4" t="inlineStr">
        <is>
          <t xml:space="preserve"/>
        </is>
      </c>
      <c r="F12" s="4" t="inlineStr">
        <is>
          <t xml:space="preserve"/>
        </is>
      </c>
      <c r="G12" s="4" t="inlineStr">
        <is>
          <t xml:space="preserve"/>
        </is>
      </c>
      <c r="H12" s="4" t="inlineStr">
        <is>
          <t xml:space="preserve"/>
        </is>
      </c>
    </row>
    <row r="13" ht="40" customHeight="1">
      <c r="A13" s="4" t="inlineStr">
        <is>
          <t xml:space="preserve"/>
        </is>
      </c>
      <c r="B13" s="4" t="inlineStr">
        <is>
          <t xml:space="preserve"/>
        </is>
      </c>
      <c r="C13" s="4" t="inlineStr">
        <is>
          <t xml:space="preserve"/>
        </is>
      </c>
      <c r="D13" s="4">
        <v>4</v>
      </c>
      <c r="E13" s="4" t="inlineStr">
        <is>
          <t xml:space="preserve"/>
        </is>
      </c>
      <c r="F13" s="4" t="inlineStr">
        <is>
          <t xml:space="preserve"/>
        </is>
      </c>
      <c r="G13" s="4" t="inlineStr">
        <is>
          <t xml:space="preserve"/>
        </is>
      </c>
      <c r="H13" s="4" t="inlineStr">
        <is>
          <t xml:space="preserve"/>
        </is>
      </c>
    </row>
    <row r="14" ht="40" customHeight="1">
      <c r="A14" s="4" t="inlineStr">
        <is>
          <t xml:space="preserve"/>
        </is>
      </c>
      <c r="B14" s="4" t="inlineStr">
        <is>
          <t xml:space="preserve"/>
        </is>
      </c>
      <c r="C14" s="4" t="inlineStr">
        <is>
          <t xml:space="preserve"/>
        </is>
      </c>
      <c r="D14" s="4">
        <v>5</v>
      </c>
      <c r="E14" s="4" t="inlineStr">
        <is>
          <t xml:space="preserve"/>
        </is>
      </c>
      <c r="F14" s="4" t="inlineStr">
        <is>
          <t xml:space="preserve"/>
        </is>
      </c>
      <c r="G14" s="4" t="inlineStr">
        <is>
          <t xml:space="preserve"/>
        </is>
      </c>
      <c r="H14" s="4" t="inlineStr">
        <is>
          <t xml:space="preserve"/>
        </is>
      </c>
    </row>
    <row r="15" ht="40" customHeight="1">
      <c r="A15" s="4" t="inlineStr">
        <is>
          <t xml:space="preserve"/>
        </is>
      </c>
      <c r="B15" s="4" t="inlineStr">
        <is>
          <t xml:space="preserve"/>
        </is>
      </c>
      <c r="C15" s="4" t="inlineStr">
        <is>
          <t xml:space="preserve"/>
        </is>
      </c>
      <c r="D15" s="4">
        <v>1</v>
      </c>
      <c r="E15" s="4" t="inlineStr">
        <is>
          <t xml:space="preserve"/>
        </is>
      </c>
      <c r="F15" s="4" t="inlineStr">
        <is>
          <t xml:space="preserve"/>
        </is>
      </c>
      <c r="G15" s="4" t="inlineStr">
        <is>
          <t xml:space="preserve"/>
        </is>
      </c>
      <c r="H15" s="4" t="inlineStr">
        <is>
          <t xml:space="preserve"/>
        </is>
      </c>
    </row>
    <row r="16" ht="40" customHeight="1">
      <c r="A16" s="4" t="inlineStr">
        <is>
          <t xml:space="preserve"/>
        </is>
      </c>
      <c r="B16" s="4" t="inlineStr">
        <is>
          <t xml:space="preserve"/>
        </is>
      </c>
      <c r="C16" s="4" t="inlineStr">
        <is>
          <t xml:space="preserve"/>
        </is>
      </c>
      <c r="D16" s="4">
        <v>2</v>
      </c>
      <c r="E16" s="4" t="inlineStr">
        <is>
          <t xml:space="preserve"/>
        </is>
      </c>
      <c r="F16" s="4" t="inlineStr">
        <is>
          <t xml:space="preserve"/>
        </is>
      </c>
      <c r="G16" s="4" t="inlineStr">
        <is>
          <t xml:space="preserve"/>
        </is>
      </c>
      <c r="H16" s="4" t="inlineStr">
        <is>
          <t xml:space="preserve"/>
        </is>
      </c>
    </row>
    <row r="17" ht="40" customHeight="1">
      <c r="A17" s="4" t="inlineStr">
        <is>
          <t xml:space="preserve"/>
        </is>
      </c>
      <c r="B17" s="4" t="inlineStr">
        <is>
          <t xml:space="preserve"/>
        </is>
      </c>
      <c r="C17" s="4" t="inlineStr">
        <is>
          <t xml:space="preserve"/>
        </is>
      </c>
      <c r="D17" s="4">
        <v>3</v>
      </c>
      <c r="E17" s="4" t="inlineStr">
        <is>
          <t xml:space="preserve"/>
        </is>
      </c>
      <c r="F17" s="4" t="inlineStr">
        <is>
          <t xml:space="preserve"/>
        </is>
      </c>
      <c r="G17" s="4" t="inlineStr">
        <is>
          <t xml:space="preserve"/>
        </is>
      </c>
      <c r="H17" s="4" t="inlineStr">
        <is>
          <t xml:space="preserve"/>
        </is>
      </c>
    </row>
    <row r="18" ht="40" customHeight="1">
      <c r="A18" s="4" t="inlineStr">
        <is>
          <t xml:space="preserve"/>
        </is>
      </c>
      <c r="B18" s="4" t="inlineStr">
        <is>
          <t xml:space="preserve"/>
        </is>
      </c>
      <c r="C18" s="4" t="inlineStr">
        <is>
          <t xml:space="preserve"/>
        </is>
      </c>
      <c r="D18" s="4">
        <v>4</v>
      </c>
      <c r="E18" s="4" t="inlineStr">
        <is>
          <t xml:space="preserve"/>
        </is>
      </c>
      <c r="F18" s="4" t="inlineStr">
        <is>
          <t xml:space="preserve"/>
        </is>
      </c>
      <c r="G18" s="4" t="inlineStr">
        <is>
          <t xml:space="preserve"/>
        </is>
      </c>
      <c r="H18" s="4" t="inlineStr">
        <is>
          <t xml:space="preserve"/>
        </is>
      </c>
    </row>
    <row r="19" ht="40" customHeight="1">
      <c r="A19" s="4" t="inlineStr">
        <is>
          <t xml:space="preserve"/>
        </is>
      </c>
      <c r="B19" s="4" t="inlineStr">
        <is>
          <t xml:space="preserve"/>
        </is>
      </c>
      <c r="C19" s="4" t="inlineStr">
        <is>
          <t xml:space="preserve"/>
        </is>
      </c>
      <c r="D19" s="4">
        <v>5</v>
      </c>
      <c r="E19" s="4" t="inlineStr">
        <is>
          <t xml:space="preserve"/>
        </is>
      </c>
      <c r="F19" s="4" t="inlineStr">
        <is>
          <t xml:space="preserve"/>
        </is>
      </c>
      <c r="G19" s="4" t="inlineStr">
        <is>
          <t xml:space="preserve"/>
        </is>
      </c>
      <c r="H19" s="4" t="inlineStr">
        <is>
          <t xml:space="preserve"/>
        </is>
      </c>
    </row>
    <row r="20" ht="40" customHeight="1">
      <c r="A20" s="4" t="inlineStr">
        <is>
          <t xml:space="preserve"/>
        </is>
      </c>
      <c r="B20" s="4" t="inlineStr">
        <is>
          <t xml:space="preserve"/>
        </is>
      </c>
      <c r="C20" s="4" t="inlineStr">
        <is>
          <t xml:space="preserve"/>
        </is>
      </c>
      <c r="D20" s="4">
        <v>1</v>
      </c>
      <c r="E20" s="4" t="inlineStr">
        <is>
          <t xml:space="preserve"/>
        </is>
      </c>
      <c r="F20" s="4" t="inlineStr">
        <is>
          <t xml:space="preserve"/>
        </is>
      </c>
      <c r="G20" s="4" t="inlineStr">
        <is>
          <t xml:space="preserve"/>
        </is>
      </c>
      <c r="H20" s="4" t="inlineStr">
        <is>
          <t xml:space="preserve"/>
        </is>
      </c>
    </row>
    <row r="21" ht="40" customHeight="1">
      <c r="A21" s="4" t="inlineStr">
        <is>
          <t xml:space="preserve"/>
        </is>
      </c>
      <c r="B21" s="4" t="inlineStr">
        <is>
          <t xml:space="preserve"/>
        </is>
      </c>
      <c r="C21" s="4" t="inlineStr">
        <is>
          <t xml:space="preserve"/>
        </is>
      </c>
      <c r="D21" s="4">
        <v>2</v>
      </c>
      <c r="E21" s="4" t="inlineStr">
        <is>
          <t xml:space="preserve"/>
        </is>
      </c>
      <c r="F21" s="4" t="inlineStr">
        <is>
          <t xml:space="preserve"/>
        </is>
      </c>
      <c r="G21" s="4" t="inlineStr">
        <is>
          <t xml:space="preserve"/>
        </is>
      </c>
      <c r="H21" s="4" t="inlineStr">
        <is>
          <t xml:space="preserve"/>
        </is>
      </c>
    </row>
    <row r="22" ht="40" customHeight="1">
      <c r="A22" s="4" t="inlineStr">
        <is>
          <t xml:space="preserve"/>
        </is>
      </c>
      <c r="B22" s="4" t="inlineStr">
        <is>
          <t xml:space="preserve"/>
        </is>
      </c>
      <c r="C22" s="4" t="inlineStr">
        <is>
          <t xml:space="preserve"/>
        </is>
      </c>
      <c r="D22" s="4">
        <v>3</v>
      </c>
      <c r="E22" s="4" t="inlineStr">
        <is>
          <t xml:space="preserve"/>
        </is>
      </c>
      <c r="F22" s="4" t="inlineStr">
        <is>
          <t xml:space="preserve"/>
        </is>
      </c>
      <c r="G22" s="4" t="inlineStr">
        <is>
          <t xml:space="preserve"/>
        </is>
      </c>
      <c r="H22" s="4" t="inlineStr">
        <is>
          <t xml:space="preserve"/>
        </is>
      </c>
    </row>
    <row r="23" ht="40" customHeight="1">
      <c r="A23" s="4" t="inlineStr">
        <is>
          <t xml:space="preserve"/>
        </is>
      </c>
      <c r="B23" s="4" t="inlineStr">
        <is>
          <t xml:space="preserve"/>
        </is>
      </c>
      <c r="C23" s="4" t="inlineStr">
        <is>
          <t xml:space="preserve"/>
        </is>
      </c>
      <c r="D23" s="4">
        <v>4</v>
      </c>
      <c r="E23" s="4" t="inlineStr">
        <is>
          <t xml:space="preserve"/>
        </is>
      </c>
      <c r="F23" s="4" t="inlineStr">
        <is>
          <t xml:space="preserve"/>
        </is>
      </c>
      <c r="G23" s="4" t="inlineStr">
        <is>
          <t xml:space="preserve"/>
        </is>
      </c>
      <c r="H23" s="4" t="inlineStr">
        <is>
          <t xml:space="preserve"/>
        </is>
      </c>
    </row>
    <row r="24" ht="40" customHeight="1">
      <c r="A24" s="4" t="inlineStr">
        <is>
          <t xml:space="preserve"/>
        </is>
      </c>
      <c r="B24" s="4" t="inlineStr">
        <is>
          <t xml:space="preserve"/>
        </is>
      </c>
      <c r="C24" s="4" t="inlineStr">
        <is>
          <t xml:space="preserve"/>
        </is>
      </c>
      <c r="D24" s="4">
        <v>5</v>
      </c>
      <c r="E24" s="4" t="inlineStr">
        <is>
          <t xml:space="preserve"/>
        </is>
      </c>
      <c r="F24" s="4" t="inlineStr">
        <is>
          <t xml:space="preserve"/>
        </is>
      </c>
      <c r="G24" s="4" t="inlineStr">
        <is>
          <t xml:space="preserve"/>
        </is>
      </c>
      <c r="H24" s="4" t="inlineStr">
        <is>
          <t xml:space="preserve"/>
        </is>
      </c>
    </row>
    <row r="25" ht="40" customHeight="1">
      <c r="A25" s="4" t="inlineStr">
        <is>
          <t xml:space="preserve"/>
        </is>
      </c>
      <c r="B25" s="4" t="inlineStr">
        <is>
          <t xml:space="preserve"/>
        </is>
      </c>
      <c r="C25" s="4" t="inlineStr">
        <is>
          <t xml:space="preserve"/>
        </is>
      </c>
      <c r="D25" s="4">
        <v>1</v>
      </c>
      <c r="E25" s="4" t="inlineStr">
        <is>
          <t xml:space="preserve"/>
        </is>
      </c>
      <c r="F25" s="4" t="inlineStr">
        <is>
          <t xml:space="preserve"/>
        </is>
      </c>
      <c r="G25" s="4" t="inlineStr">
        <is>
          <t xml:space="preserve"/>
        </is>
      </c>
      <c r="H25" s="4" t="inlineStr">
        <is>
          <t xml:space="preserve"/>
        </is>
      </c>
    </row>
    <row r="26" ht="40" customHeight="1">
      <c r="A26" s="4" t="inlineStr">
        <is>
          <t xml:space="preserve"/>
        </is>
      </c>
      <c r="B26" s="4" t="inlineStr">
        <is>
          <t xml:space="preserve"/>
        </is>
      </c>
      <c r="C26" s="4" t="inlineStr">
        <is>
          <t xml:space="preserve"/>
        </is>
      </c>
      <c r="D26" s="4">
        <v>2</v>
      </c>
      <c r="E26" s="4" t="inlineStr">
        <is>
          <t xml:space="preserve"/>
        </is>
      </c>
      <c r="F26" s="4" t="inlineStr">
        <is>
          <t xml:space="preserve"/>
        </is>
      </c>
      <c r="G26" s="4" t="inlineStr">
        <is>
          <t xml:space="preserve"/>
        </is>
      </c>
      <c r="H26" s="4" t="inlineStr">
        <is>
          <t xml:space="preserve"/>
        </is>
      </c>
    </row>
    <row r="27" ht="40" customHeight="1">
      <c r="A27" s="4" t="inlineStr">
        <is>
          <t xml:space="preserve"/>
        </is>
      </c>
      <c r="B27" s="4" t="inlineStr">
        <is>
          <t xml:space="preserve"/>
        </is>
      </c>
      <c r="C27" s="4" t="inlineStr">
        <is>
          <t xml:space="preserve"/>
        </is>
      </c>
      <c r="D27" s="4">
        <v>3</v>
      </c>
      <c r="E27" s="4" t="inlineStr">
        <is>
          <t xml:space="preserve"/>
        </is>
      </c>
      <c r="F27" s="4" t="inlineStr">
        <is>
          <t xml:space="preserve"/>
        </is>
      </c>
      <c r="G27" s="4" t="inlineStr">
        <is>
          <t xml:space="preserve"/>
        </is>
      </c>
      <c r="H27" s="4" t="inlineStr">
        <is>
          <t xml:space="preserve"/>
        </is>
      </c>
    </row>
    <row r="28" ht="40" customHeight="1">
      <c r="A28" s="4" t="inlineStr">
        <is>
          <t xml:space="preserve"/>
        </is>
      </c>
      <c r="B28" s="4" t="inlineStr">
        <is>
          <t xml:space="preserve"/>
        </is>
      </c>
      <c r="C28" s="4" t="inlineStr">
        <is>
          <t xml:space="preserve"/>
        </is>
      </c>
      <c r="D28" s="4">
        <v>4</v>
      </c>
      <c r="E28" s="4" t="inlineStr">
        <is>
          <t xml:space="preserve"/>
        </is>
      </c>
      <c r="F28" s="4" t="inlineStr">
        <is>
          <t xml:space="preserve"/>
        </is>
      </c>
      <c r="G28" s="4" t="inlineStr">
        <is>
          <t xml:space="preserve"/>
        </is>
      </c>
      <c r="H28" s="4" t="inlineStr">
        <is>
          <t xml:space="preserve"/>
        </is>
      </c>
    </row>
    <row r="29" ht="40" customHeight="1">
      <c r="A29" s="4" t="inlineStr">
        <is>
          <t xml:space="preserve"/>
        </is>
      </c>
      <c r="B29" s="4" t="inlineStr">
        <is>
          <t xml:space="preserve"/>
        </is>
      </c>
      <c r="C29" s="4" t="inlineStr">
        <is>
          <t xml:space="preserve"/>
        </is>
      </c>
      <c r="D29" s="4">
        <v>5</v>
      </c>
      <c r="E29" s="4" t="inlineStr">
        <is>
          <t xml:space="preserve"/>
        </is>
      </c>
      <c r="F29" s="4" t="inlineStr">
        <is>
          <t xml:space="preserve"/>
        </is>
      </c>
      <c r="G29" s="4" t="inlineStr">
        <is>
          <t xml:space="preserve"/>
        </is>
      </c>
      <c r="H29" s="4" t="inlineStr">
        <is>
          <t xml:space="preserve"/>
        </is>
      </c>
    </row>
    <row r="32" ht="24" customHeight="1">
      <c r="A32" s="10" t="inlineStr">
        <is>
          <t xml:space="preserve">Observe the same strip across five rounds. Record elapsed time rather than relying on a fixed schedule. Change one variable for the next trial so the comparison stays useful.</t>
        </is>
      </c>
    </row>
  </sheetData>
  <mergeCells count="5">
    <mergeCell ref="A1:H2"/>
    <mergeCell ref="A3:H3"/>
    <mergeCell ref="A5:D5"/>
    <mergeCell ref="E5:H6"/>
    <mergeCell ref="A32:H34"/>
  </mergeCells>
  <dataValidations count="4">
    <dataValidation type="decimal" operator="between" allowBlank="1" showErrorMessage="1" showInputMessage="1" errorTitle="Check this input" error="Use a number from 0 to 100 in the stated units." promptTitle="Editable input" prompt="0 to 100 · use the units shown in the heading." sqref="C10:C29">
      <formula1>0</formula1>
      <formula2>100</formula2>
    </dataValidation>
    <dataValidation type="whole" operator="between" allowBlank="1" showErrorMessage="1" showInputMessage="1" errorTitle="Check this input" error="Use a number from 1 to 5 in the stated units." promptTitle="Editable input" prompt="1 to 5 · use the units shown in the heading." sqref="D10:D29">
      <formula1>1</formula1>
      <formula2>5</formula2>
    </dataValidation>
    <dataValidation type="decimal" operator="greaterThanOrEqual" allowBlank="1" showErrorMessage="1" showInputMessage="1" errorTitle="Check this input" error="Use a number at least 0 in the stated units." promptTitle="Editable input" prompt="Minimum 0 · use the units shown in the heading." sqref="E10:E29">
      <formula1>0</formula1>
    </dataValidation>
    <dataValidation type="whole" operator="between" allowBlank="1" showErrorMessage="1" showInputMessage="1" errorTitle="Check this input" error="Use a number from 0 to 5 in the stated units." promptTitle="Editable input" prompt="0 to 5 · use the units shown in the heading." sqref="F10:F29">
      <formula1>0</formula1>
      <formula2>5</formula2>
    </dataValidation>
  </dataValidations>
  <printOptions horizontalCentered="1"/>
  <pageMargins left="0.25" right="0.25" top="0.4" bottom="0.4" header="0.2" footer="0.2"/>
  <pageSetup paperSize="9" orientation="landscape" fitToWidth="1" fitToHeight="0"/>
  <headerFooter>
    <oddFooter>&amp;LPerfume Bench · Blotter log&amp;RPage &amp;P of &amp;N</oddFooter>
  </headerFooter>
</worksheet>
</file>